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7170" windowHeight="4725" activeTab="0"/>
  </bookViews>
  <sheets>
    <sheet name="Sheet1" sheetId="1" r:id="rId1"/>
  </sheets>
  <definedNames>
    <definedName name="_xlnm.Print_Area" localSheetId="0">'Sheet1'!$A$1:$R$435</definedName>
  </definedNames>
  <calcPr fullCalcOnLoad="1"/>
</workbook>
</file>

<file path=xl/sharedStrings.xml><?xml version="1.0" encoding="utf-8"?>
<sst xmlns="http://schemas.openxmlformats.org/spreadsheetml/2006/main" count="274" uniqueCount="53">
  <si>
    <r>
      <t xml:space="preserve">         MOS
     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0.7µm</t>
    </r>
  </si>
  <si>
    <t xml:space="preserve"> Capacity
</t>
  </si>
  <si>
    <t xml:space="preserve">  Actual
  Wafer-
  Starts</t>
  </si>
  <si>
    <t>Wafer-starts per week x 1000</t>
  </si>
  <si>
    <t>% growth re. one year ago</t>
  </si>
  <si>
    <t>Wafer-starts per week x1000</t>
  </si>
  <si>
    <t>% growth re. preceding quarter</t>
  </si>
  <si>
    <t>% growth re.preceding quarter</t>
  </si>
  <si>
    <t>in percent (%)</t>
  </si>
  <si>
    <r>
      <t xml:space="preserve">  </t>
    </r>
    <r>
      <rPr>
        <b/>
        <sz val="10"/>
        <rFont val="Arial"/>
        <family val="2"/>
      </rPr>
      <t xml:space="preserve">Capacity
</t>
    </r>
  </si>
  <si>
    <t>in  percent (%)</t>
  </si>
  <si>
    <t xml:space="preserve">         MOS
        Total</t>
  </si>
  <si>
    <t xml:space="preserve">
 Capacity
</t>
  </si>
  <si>
    <t xml:space="preserve"> in percent (%)</t>
  </si>
  <si>
    <t xml:space="preserve"> Utilisation</t>
  </si>
  <si>
    <t xml:space="preserve">     BIPOLAR
(5 inch equivs.)  </t>
  </si>
  <si>
    <r>
      <t xml:space="preserve"> Foundry Wafers</t>
    </r>
    <r>
      <rPr>
        <b/>
        <sz val="10"/>
        <rFont val="Arial"/>
        <family val="2"/>
      </rPr>
      <t xml:space="preserve">
  </t>
    </r>
    <r>
      <rPr>
        <b/>
        <sz val="9"/>
        <rFont val="Arial"/>
        <family val="2"/>
      </rPr>
      <t>in MOS Total</t>
    </r>
  </si>
  <si>
    <t xml:space="preserve">   TOTAL IC's
</t>
  </si>
  <si>
    <t xml:space="preserve"> 200mm wafers
 in MOS Total</t>
  </si>
  <si>
    <t>&lt; 200mm Wafers
  in MOS Total</t>
  </si>
  <si>
    <t>WSpW x 1000 expressed in
8 inch equivalent wafers</t>
  </si>
  <si>
    <t xml:space="preserve"> Capacity
</t>
  </si>
  <si>
    <r>
      <t xml:space="preserve">   </t>
    </r>
    <r>
      <rPr>
        <b/>
        <sz val="10"/>
        <rFont val="Arial"/>
        <family val="2"/>
      </rPr>
      <t>300mm wafers in MOS Total</t>
    </r>
  </si>
  <si>
    <t xml:space="preserve">  Actual
  Wafer-
  Starts
</t>
  </si>
  <si>
    <t>WSpW x 1000 expressed in
numbers of wafers</t>
  </si>
  <si>
    <t>n.a.</t>
  </si>
  <si>
    <t xml:space="preserve">        TOTAL
Semiconductors</t>
  </si>
  <si>
    <t xml:space="preserve">    DISCRETES
 (6 inch equivs.)  </t>
  </si>
  <si>
    <r>
      <t xml:space="preserve"> MOS &lt;0.7µm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0.4µm</t>
    </r>
  </si>
  <si>
    <r>
      <t xml:space="preserve">  MOS &lt;0.12µm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0.08µm</t>
    </r>
  </si>
  <si>
    <t xml:space="preserve">         MOS
      &lt;0.08µm</t>
  </si>
  <si>
    <t>1Q
08</t>
  </si>
  <si>
    <t>2Q
08</t>
  </si>
  <si>
    <t>3Q
08</t>
  </si>
  <si>
    <t>4Q
08</t>
  </si>
  <si>
    <t>1Q
09</t>
  </si>
  <si>
    <t>2Q
09</t>
  </si>
  <si>
    <t>3Q
09</t>
  </si>
  <si>
    <t xml:space="preserve">         MOS
      &lt;0.06µm</t>
  </si>
  <si>
    <r>
      <t xml:space="preserve">  MOS &lt;0.08µm
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0.06µm</t>
    </r>
  </si>
  <si>
    <t>4Q
09</t>
  </si>
  <si>
    <t>n,a.</t>
  </si>
  <si>
    <r>
      <t xml:space="preserve">  MOS &lt;0.4µm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0.2µm</t>
    </r>
  </si>
  <si>
    <r>
      <t xml:space="preserve">  MOS &lt;0.2µm
    to </t>
    </r>
    <r>
      <rPr>
        <b/>
        <sz val="10"/>
        <rFont val="Symbol"/>
        <family val="1"/>
      </rPr>
      <t>³</t>
    </r>
    <r>
      <rPr>
        <b/>
        <sz val="10"/>
        <rFont val="Arial"/>
        <family val="2"/>
      </rPr>
      <t>0.12µm</t>
    </r>
  </si>
  <si>
    <t>1Q
10</t>
  </si>
  <si>
    <t>2Q
10</t>
  </si>
  <si>
    <t xml:space="preserve">    Yellow</t>
  </si>
  <si>
    <t>coloured cells reflect revised inputs</t>
  </si>
  <si>
    <t xml:space="preserve">     Green</t>
  </si>
  <si>
    <t>bordered cells contain changes resulting from revised inputs</t>
  </si>
  <si>
    <t>3Q
10</t>
  </si>
  <si>
    <t>4Q
10</t>
  </si>
  <si>
    <t>.43.8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</si>
</sst>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0.0000"/>
    <numFmt numFmtId="188" formatCode="0.000"/>
    <numFmt numFmtId="189" formatCode="[$-809]dd\ mmmm\ yyyy"/>
  </numFmts>
  <fonts count="69">
    <font>
      <sz val="10"/>
      <name val="Arial"/>
      <family val="0"/>
    </font>
    <font>
      <b/>
      <sz val="4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name val="Symbol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6"/>
      <color indexed="10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20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sz val="12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b/>
      <sz val="2.75"/>
      <color indexed="8"/>
      <name val="Arial"/>
      <family val="0"/>
    </font>
    <font>
      <b/>
      <sz val="3"/>
      <color indexed="8"/>
      <name val="Arial"/>
      <family val="0"/>
    </font>
    <font>
      <sz val="6.6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.05"/>
      <color indexed="8"/>
      <name val="Arial"/>
      <family val="0"/>
    </font>
    <font>
      <sz val="8.5"/>
      <color indexed="8"/>
      <name val="Arial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10.75"/>
      <color indexed="8"/>
      <name val="Arial"/>
      <family val="0"/>
    </font>
    <font>
      <b/>
      <sz val="11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86" fontId="0" fillId="0" borderId="10" xfId="0" applyNumberForma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textRotation="90" wrapText="1"/>
    </xf>
    <xf numFmtId="186" fontId="0" fillId="0" borderId="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textRotation="90"/>
    </xf>
    <xf numFmtId="186" fontId="0" fillId="0" borderId="14" xfId="0" applyNumberFormat="1" applyBorder="1" applyAlignment="1">
      <alignment horizontal="center"/>
    </xf>
    <xf numFmtId="186" fontId="0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86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186" fontId="0" fillId="0" borderId="0" xfId="0" applyNumberForma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86" fontId="0" fillId="0" borderId="0" xfId="0" applyNumberFormat="1" applyBorder="1" applyAlignment="1">
      <alignment horizontal="left"/>
    </xf>
    <xf numFmtId="186" fontId="0" fillId="0" borderId="16" xfId="0" applyNumberFormat="1" applyFon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11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/>
    </xf>
    <xf numFmtId="186" fontId="0" fillId="0" borderId="17" xfId="0" applyNumberFormat="1" applyFill="1" applyBorder="1" applyAlignment="1">
      <alignment horizontal="center"/>
    </xf>
    <xf numFmtId="186" fontId="0" fillId="0" borderId="15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86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186" fontId="0" fillId="0" borderId="18" xfId="0" applyNumberFormat="1" applyBorder="1" applyAlignment="1">
      <alignment horizontal="center"/>
    </xf>
    <xf numFmtId="186" fontId="0" fillId="0" borderId="19" xfId="0" applyNumberFormat="1" applyBorder="1" applyAlignment="1">
      <alignment horizontal="center"/>
    </xf>
    <xf numFmtId="186" fontId="0" fillId="0" borderId="20" xfId="0" applyNumberFormat="1" applyBorder="1" applyAlignment="1">
      <alignment horizontal="center"/>
    </xf>
    <xf numFmtId="186" fontId="0" fillId="0" borderId="17" xfId="0" applyNumberFormat="1" applyBorder="1" applyAlignment="1">
      <alignment horizontal="center"/>
    </xf>
    <xf numFmtId="186" fontId="0" fillId="0" borderId="19" xfId="0" applyNumberFormat="1" applyFont="1" applyBorder="1" applyAlignment="1">
      <alignment horizontal="center"/>
    </xf>
    <xf numFmtId="186" fontId="0" fillId="0" borderId="2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186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86" fontId="0" fillId="0" borderId="21" xfId="0" applyNumberFormat="1" applyBorder="1" applyAlignment="1">
      <alignment horizontal="center"/>
    </xf>
    <xf numFmtId="186" fontId="0" fillId="0" borderId="18" xfId="0" applyNumberFormat="1" applyFont="1" applyBorder="1" applyAlignment="1">
      <alignment horizontal="center"/>
    </xf>
    <xf numFmtId="186" fontId="0" fillId="0" borderId="22" xfId="0" applyNumberFormat="1" applyFont="1" applyBorder="1" applyAlignment="1">
      <alignment horizontal="center"/>
    </xf>
    <xf numFmtId="186" fontId="0" fillId="0" borderId="22" xfId="0" applyNumberFormat="1" applyBorder="1" applyAlignment="1">
      <alignment horizontal="center"/>
    </xf>
    <xf numFmtId="186" fontId="0" fillId="0" borderId="13" xfId="0" applyNumberFormat="1" applyBorder="1" applyAlignment="1">
      <alignment horizontal="center"/>
    </xf>
    <xf numFmtId="186" fontId="0" fillId="0" borderId="23" xfId="0" applyNumberFormat="1" applyFill="1" applyBorder="1" applyAlignment="1">
      <alignment horizontal="center"/>
    </xf>
    <xf numFmtId="186" fontId="0" fillId="0" borderId="21" xfId="0" applyNumberFormat="1" applyFill="1" applyBorder="1" applyAlignment="1">
      <alignment horizontal="center"/>
    </xf>
    <xf numFmtId="0" fontId="11" fillId="0" borderId="0" xfId="0" applyFont="1" applyBorder="1" applyAlignment="1">
      <alignment/>
    </xf>
    <xf numFmtId="186" fontId="0" fillId="0" borderId="24" xfId="0" applyNumberFormat="1" applyBorder="1" applyAlignment="1">
      <alignment horizontal="center"/>
    </xf>
    <xf numFmtId="186" fontId="0" fillId="0" borderId="16" xfId="0" applyNumberFormat="1" applyFill="1" applyBorder="1" applyAlignment="1">
      <alignment horizont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13" xfId="0" applyNumberFormat="1" applyFill="1" applyBorder="1" applyAlignment="1">
      <alignment horizontal="center"/>
    </xf>
    <xf numFmtId="186" fontId="0" fillId="0" borderId="24" xfId="0" applyNumberFormat="1" applyFont="1" applyBorder="1" applyAlignment="1">
      <alignment horizontal="center"/>
    </xf>
    <xf numFmtId="186" fontId="0" fillId="0" borderId="15" xfId="0" applyNumberFormat="1" applyFont="1" applyBorder="1" applyAlignment="1">
      <alignment horizontal="center"/>
    </xf>
    <xf numFmtId="186" fontId="11" fillId="33" borderId="0" xfId="0" applyNumberFormat="1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186" fontId="0" fillId="0" borderId="24" xfId="0" applyNumberFormat="1" applyFill="1" applyBorder="1" applyAlignment="1">
      <alignment horizontal="center"/>
    </xf>
    <xf numFmtId="186" fontId="0" fillId="0" borderId="25" xfId="0" applyNumberFormat="1" applyBorder="1" applyAlignment="1">
      <alignment horizontal="center"/>
    </xf>
    <xf numFmtId="186" fontId="0" fillId="0" borderId="25" xfId="0" applyNumberFormat="1" applyFont="1" applyBorder="1" applyAlignment="1">
      <alignment horizontal="center"/>
    </xf>
    <xf numFmtId="186" fontId="0" fillId="33" borderId="17" xfId="0" applyNumberFormat="1" applyFill="1" applyBorder="1" applyAlignment="1">
      <alignment horizontal="center"/>
    </xf>
    <xf numFmtId="186" fontId="0" fillId="33" borderId="24" xfId="0" applyNumberFormat="1" applyFill="1" applyBorder="1" applyAlignment="1">
      <alignment horizontal="center"/>
    </xf>
    <xf numFmtId="186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2" fillId="0" borderId="17" xfId="0" applyFont="1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7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textRotation="90" wrapText="1"/>
    </xf>
    <xf numFmtId="0" fontId="2" fillId="0" borderId="12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5" fillId="0" borderId="15" xfId="0" applyFont="1" applyBorder="1" applyAlignment="1">
      <alignment textRotation="90" wrapText="1"/>
    </xf>
    <xf numFmtId="0" fontId="5" fillId="0" borderId="12" xfId="0" applyFont="1" applyBorder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0" fillId="0" borderId="0" xfId="0" applyBorder="1" applyAlignment="1">
      <alignment textRotation="90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7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2" xfId="0" applyBorder="1" applyAlignment="1">
      <alignment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IC's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1025"/>
          <c:w val="0.932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Sheet1!$E$46:$P$46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Sheet1!$E$49:$P$49</c:f>
              <c:numCache/>
            </c:numRef>
          </c:val>
        </c:ser>
        <c:axId val="59694104"/>
        <c:axId val="37602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Sheet1!$E$45:$F$45</c:f>
              <c:strCache/>
            </c:strRef>
          </c:cat>
          <c:val>
            <c:numRef>
              <c:f>Sheet1!$E$52:$P$52</c:f>
              <c:numCache/>
            </c:numRef>
          </c:val>
          <c:smooth val="0"/>
        </c:ser>
        <c:axId val="3384226"/>
        <c:axId val="30458035"/>
      </c:line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 val="autoZero"/>
        <c:auto val="0"/>
        <c:lblOffset val="100"/>
        <c:tickLblSkip val="1"/>
        <c:noMultiLvlLbl val="0"/>
      </c:catAx>
      <c:valAx>
        <c:axId val="37602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694104"/>
        <c:crossesAt val="1"/>
        <c:crossBetween val="between"/>
        <c:dispUnits/>
        <c:majorUnit val="400"/>
        <c:minorUnit val="10"/>
      </c:valAx>
      <c:catAx>
        <c:axId val="3384226"/>
        <c:scaling>
          <c:orientation val="minMax"/>
        </c:scaling>
        <c:axPos val="b"/>
        <c:delete val="1"/>
        <c:majorTickMark val="out"/>
        <c:minorTickMark val="none"/>
        <c:tickLblPos val="none"/>
        <c:crossAx val="30458035"/>
        <c:crosses val="autoZero"/>
        <c:auto val="0"/>
        <c:lblOffset val="100"/>
        <c:tickLblSkip val="1"/>
        <c:noMultiLvlLbl val="0"/>
      </c:catAx>
      <c:valAx>
        <c:axId val="30458035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8422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v>&lt;0.12µ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6"/>
                <c:pt idx="0">
                  <c:v>804.5</c:v>
                </c:pt>
                <c:pt idx="1">
                  <c:v>895.5</c:v>
                </c:pt>
              </c:numCache>
            </c:numRef>
          </c:val>
        </c:ser>
        <c:ser>
          <c:idx val="8"/>
          <c:order val="1"/>
          <c:tx>
            <c:v>&lt;0.16µ &gt;=0.12µ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</c:numRef>
          </c:val>
        </c:ser>
        <c:ser>
          <c:idx val="9"/>
          <c:order val="2"/>
          <c:tx>
            <c:v>&lt;0.16µ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</c:numRef>
          </c:val>
        </c:ser>
        <c:ser>
          <c:idx val="7"/>
          <c:order val="3"/>
          <c:tx>
            <c:v>&lt;0.2µ &gt;=0.16µ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106.6</c:v>
                </c:pt>
              </c:numCache>
            </c:numRef>
          </c:val>
        </c:ser>
        <c:ser>
          <c:idx val="5"/>
          <c:order val="4"/>
          <c:tx>
            <c:v>&lt;0.3µ &gt;=0.2µ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Sheet1!$E$161:$F$161</c:f>
              <c:numCache/>
            </c:numRef>
          </c:val>
        </c:ser>
        <c:ser>
          <c:idx val="4"/>
          <c:order val="5"/>
          <c:tx>
            <c:v>&lt;0.4µ &gt;=0.3µ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194.7</c:v>
                </c:pt>
              </c:numCache>
            </c:numRef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188.7</c:v>
                </c:pt>
              </c:numCache>
            </c:numRef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Sheet1!#REF!</c:f>
              <c:multiLvlStrCache>
                <c:ptCount val="1"/>
                <c:lvl>
                  <c:pt idx="0">
                    <c:v>4Q</c:v>
                  </c:pt>
                </c:lvl>
                <c:lvl>
                  <c:pt idx="0">
                    <c:v>05</c:v>
                  </c:pt>
                </c:lvl>
              </c:multiLvlStrCache>
            </c:multiLvlStrRef>
          </c:cat>
          <c:val>
            <c:numRef>
              <c:f>Sheet1!#REF!</c:f>
              <c:numCache>
                <c:ptCount val="1"/>
                <c:pt idx="0">
                  <c:v>174.9</c:v>
                </c:pt>
              </c:numCache>
            </c:numRef>
          </c:val>
        </c:ser>
        <c:overlap val="100"/>
        <c:axId val="22329836"/>
        <c:axId val="66750797"/>
      </c:bar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0797"/>
        <c:crosses val="autoZero"/>
        <c:auto val="1"/>
        <c:lblOffset val="100"/>
        <c:tickLblSkip val="1"/>
        <c:noMultiLvlLbl val="0"/>
      </c:catAx>
      <c:valAx>
        <c:axId val="66750797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9836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Smaller than 200mm Wafers in MOS Total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1"/>
          <c:w val="0.91"/>
          <c:h val="0.838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Sheet1!$E$399:$P$399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Sheet1!$E$402:$P$402</c:f>
              <c:numCache/>
            </c:numRef>
          </c:val>
        </c:ser>
        <c:axId val="63886262"/>
        <c:axId val="3810544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Sheet1!$E$405:$P$405</c:f>
              <c:numCache/>
            </c:numRef>
          </c:val>
          <c:smooth val="0"/>
        </c:ser>
        <c:axId val="7404704"/>
        <c:axId val="66642337"/>
      </c:line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47"/>
        <c:crosses val="autoZero"/>
        <c:auto val="0"/>
        <c:lblOffset val="100"/>
        <c:tickLblSkip val="1"/>
        <c:noMultiLvlLbl val="0"/>
      </c:catAx>
      <c:valAx>
        <c:axId val="38105447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886262"/>
        <c:crossesAt val="1"/>
        <c:crossBetween val="between"/>
        <c:dispUnits/>
        <c:majorUnit val="50"/>
        <c:minorUnit val="20"/>
      </c:valAx>
      <c:catAx>
        <c:axId val="7404704"/>
        <c:scaling>
          <c:orientation val="minMax"/>
        </c:scaling>
        <c:axPos val="b"/>
        <c:delete val="1"/>
        <c:majorTickMark val="out"/>
        <c:minorTickMark val="none"/>
        <c:tickLblPos val="none"/>
        <c:crossAx val="66642337"/>
        <c:crosses val="autoZero"/>
        <c:auto val="0"/>
        <c:lblOffset val="100"/>
        <c:tickLblSkip val="1"/>
        <c:noMultiLvlLbl val="0"/>
      </c:catAx>
      <c:valAx>
        <c:axId val="66642337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40470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Wafer-size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7575"/>
          <c:w val="0.761"/>
          <c:h val="0.891"/>
        </c:manualLayout>
      </c:layout>
      <c:barChart>
        <c:barDir val="col"/>
        <c:grouping val="stacked"/>
        <c:varyColors val="0"/>
        <c:ser>
          <c:idx val="0"/>
          <c:order val="0"/>
          <c:tx>
            <c:v>300mm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Sheet1!$E$419:$P$419</c:f>
              <c:numCache/>
            </c:numRef>
          </c:val>
        </c:ser>
        <c:ser>
          <c:idx val="1"/>
          <c:order val="1"/>
          <c:tx>
            <c:v>200mm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Sheet1!$E$410:$P$410</c:f>
              <c:numCache/>
            </c:numRef>
          </c:val>
        </c:ser>
        <c:ser>
          <c:idx val="2"/>
          <c:order val="2"/>
          <c:tx>
            <c:v>&lt; 200mm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Sheet1!$E$399:$P$399</c:f>
              <c:numCache/>
            </c:numRef>
          </c:val>
        </c:ser>
        <c:overlap val="100"/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 val="autoZero"/>
        <c:auto val="0"/>
        <c:lblOffset val="100"/>
        <c:tickLblSkip val="1"/>
        <c:noMultiLvlLbl val="0"/>
      </c:catAx>
      <c:valAx>
        <c:axId val="2932018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
(8 inch equivalents)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10122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83"/>
          <c:w val="0.157"/>
          <c:h val="0.30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200mm Wafers in MOS Total</a:t>
            </a:r>
          </a:p>
        </c:rich>
      </c:tx>
      <c:layout>
        <c:manualLayout>
          <c:xMode val="factor"/>
          <c:yMode val="factor"/>
          <c:x val="0.00225"/>
          <c:y val="-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6825"/>
          <c:w val="0.9175"/>
          <c:h val="0.91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Sheet1!$E$410:$P$410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Sheet1!$E$413:$P$413</c:f>
              <c:numCache/>
            </c:numRef>
          </c:val>
        </c:ser>
        <c:axId val="62555092"/>
        <c:axId val="2612491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Sheet1!$E$416:$P$416</c:f>
              <c:numCache/>
            </c:numRef>
          </c:val>
          <c:smooth val="0"/>
        </c:ser>
        <c:axId val="33797662"/>
        <c:axId val="35743503"/>
      </c:line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 val="autoZero"/>
        <c:auto val="0"/>
        <c:lblOffset val="100"/>
        <c:tickLblSkip val="1"/>
        <c:noMultiLvlLbl val="0"/>
      </c:catAx>
      <c:valAx>
        <c:axId val="26124917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555092"/>
        <c:crossesAt val="1"/>
        <c:crossBetween val="between"/>
        <c:dispUnits/>
        <c:majorUnit val="200"/>
        <c:minorUnit val="20"/>
      </c:valAx>
      <c:catAx>
        <c:axId val="33797662"/>
        <c:scaling>
          <c:orientation val="minMax"/>
        </c:scaling>
        <c:axPos val="b"/>
        <c:delete val="1"/>
        <c:majorTickMark val="out"/>
        <c:minorTickMark val="none"/>
        <c:tickLblPos val="none"/>
        <c:crossAx val="35743503"/>
        <c:crosses val="autoZero"/>
        <c:auto val="0"/>
        <c:lblOffset val="100"/>
        <c:tickLblSkip val="1"/>
        <c:noMultiLvlLbl val="0"/>
      </c:catAx>
      <c:valAx>
        <c:axId val="35743503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379766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300mm Wafers in MOS Total</a:t>
            </a:r>
          </a:p>
        </c:rich>
      </c:tx>
      <c:layout>
        <c:manualLayout>
          <c:xMode val="factor"/>
          <c:yMode val="factor"/>
          <c:x val="0.002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1125"/>
          <c:w val="0.87875"/>
          <c:h val="0.854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Sheet1!$E$420:$P$420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Sheet1!$E$398:$P$398</c:f>
              <c:strCache/>
            </c:strRef>
          </c:cat>
          <c:val>
            <c:numRef>
              <c:f>Sheet1!$E$424:$P$424</c:f>
              <c:numCache/>
            </c:numRef>
          </c:val>
        </c:ser>
        <c:axId val="53256072"/>
        <c:axId val="954260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Sheet1!$E$427:$P$427</c:f>
              <c:numCache/>
            </c:numRef>
          </c:val>
          <c:smooth val="0"/>
        </c:ser>
        <c:axId val="18774546"/>
        <c:axId val="34753187"/>
      </c:line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 val="autoZero"/>
        <c:auto val="0"/>
        <c:lblOffset val="100"/>
        <c:tickLblSkip val="1"/>
        <c:noMultiLvlLbl val="0"/>
      </c:catAx>
      <c:valAx>
        <c:axId val="9542601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
(numbers of wafers)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256072"/>
        <c:crossesAt val="1"/>
        <c:crossBetween val="between"/>
        <c:dispUnits/>
        <c:majorUnit val="100"/>
        <c:minorUnit val="20"/>
      </c:valAx>
      <c:catAx>
        <c:axId val="18774546"/>
        <c:scaling>
          <c:orientation val="minMax"/>
        </c:scaling>
        <c:axPos val="b"/>
        <c:delete val="1"/>
        <c:majorTickMark val="out"/>
        <c:minorTickMark val="none"/>
        <c:tickLblPos val="none"/>
        <c:crossAx val="34753187"/>
        <c:crosses val="autoZero"/>
        <c:auto val="0"/>
        <c:lblOffset val="100"/>
        <c:tickLblSkip val="1"/>
        <c:noMultiLvlLbl val="0"/>
      </c:catAx>
      <c:valAx>
        <c:axId val="34753187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774546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Capacity by Dimensions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5"/>
          <c:w val="0.7225"/>
          <c:h val="0.8805"/>
        </c:manualLayout>
      </c:layout>
      <c:barChart>
        <c:barDir val="col"/>
        <c:grouping val="stacked"/>
        <c:varyColors val="0"/>
        <c:ser>
          <c:idx val="10"/>
          <c:order val="0"/>
          <c:tx>
            <c:v>&lt;0.06</c:v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Sheet1!$E$249:$P$249</c:f>
              <c:numCache/>
            </c:numRef>
          </c:val>
        </c:ser>
        <c:ser>
          <c:idx val="9"/>
          <c:order val="1"/>
          <c:tx>
            <c:v>&lt;0.08&gt;=0.06µ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0"/>
          <c:order val="2"/>
          <c:tx>
            <c:v>&lt;0.08µ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6"/>
          <c:order val="3"/>
          <c:tx>
            <c:v>&lt;0.12µ &gt;=0.08µ</c:v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7"/>
          <c:order val="4"/>
          <c:tx>
            <c:v>&lt;0.2µ &gt;=0.12µ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Sheet1!$E$161:$P$161</c:f>
              <c:numCache/>
            </c:numRef>
          </c:val>
        </c:ser>
        <c:ser>
          <c:idx val="4"/>
          <c:order val="5"/>
          <c:tx>
            <c:v>&lt;0.4µ &gt;=0.2µ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2"/>
          <c:order val="6"/>
          <c:tx>
            <c:v>&lt;0.7µ &gt;=0.4µ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1"/>
          <c:order val="7"/>
          <c:tx>
            <c:v>&gt;=0.7µ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Sheet1!$E$134:$P$134</c:f>
              <c:numCache/>
            </c:numRef>
          </c:val>
        </c:ser>
        <c:overlap val="100"/>
        <c:axId val="44343228"/>
        <c:axId val="63544733"/>
      </c:bar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3228"/>
        <c:crossesAt val="1"/>
        <c:crossBetween val="between"/>
        <c:dispUnits/>
        <c:majorUnit val="400"/>
        <c:minorUnit val="4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019"/>
          <c:w val="0.18675"/>
          <c:h val="0.77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&lt;0.08µm</a:t>
            </a:r>
          </a:p>
        </c:rich>
      </c:tx>
      <c:layout>
        <c:manualLayout>
          <c:xMode val="factor"/>
          <c:yMode val="factor"/>
          <c:x val="0.002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28"/>
          <c:w val="0.891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Sheet1!$E$231:$P$231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Sheet1!$E$234:$P$234</c:f>
              <c:numCache/>
            </c:numRef>
          </c:val>
        </c:ser>
        <c:axId val="35031686"/>
        <c:axId val="4684971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Sheet1!$E$237:$P$237</c:f>
              <c:numCache/>
            </c:numRef>
          </c:val>
          <c:smooth val="0"/>
        </c:ser>
        <c:axId val="18994288"/>
        <c:axId val="36730865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031686"/>
        <c:crossesAt val="1"/>
        <c:crossBetween val="between"/>
        <c:dispUnits/>
        <c:majorUnit val="200"/>
        <c:minorUnit val="20"/>
      </c:valAx>
      <c:catAx>
        <c:axId val="18994288"/>
        <c:scaling>
          <c:orientation val="minMax"/>
        </c:scaling>
        <c:axPos val="b"/>
        <c:delete val="1"/>
        <c:majorTickMark val="out"/>
        <c:minorTickMark val="none"/>
        <c:tickLblPos val="none"/>
        <c:crossAx val="36730865"/>
        <c:crosses val="autoZero"/>
        <c:auto val="0"/>
        <c:lblOffset val="100"/>
        <c:tickLblSkip val="1"/>
        <c:noMultiLvlLbl val="0"/>
      </c:catAx>
      <c:valAx>
        <c:axId val="36730865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994288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&lt;0.12µm to &gt;=0.08µm
</a:t>
            </a:r>
          </a:p>
        </c:rich>
      </c:tx>
      <c:layout>
        <c:manualLayout>
          <c:xMode val="factor"/>
          <c:yMode val="factor"/>
          <c:x val="0.00625"/>
          <c:y val="0.06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62"/>
          <c:w val="0.8687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Sheet1!$E$222:$P$222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Sheet1!$E$225:$P$225</c:f>
              <c:numCache/>
            </c:numRef>
          </c:val>
        </c:ser>
        <c:axId val="62142330"/>
        <c:axId val="2241005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Sheet1!$E$228:$P$228</c:f>
              <c:numCache/>
            </c:numRef>
          </c:val>
          <c:smooth val="0"/>
        </c:ser>
        <c:axId val="363940"/>
        <c:axId val="3275461"/>
      </c:line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10059"/>
        <c:crosses val="autoZero"/>
        <c:auto val="0"/>
        <c:lblOffset val="100"/>
        <c:tickLblSkip val="1"/>
        <c:noMultiLvlLbl val="0"/>
      </c:catAx>
      <c:valAx>
        <c:axId val="2241005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142330"/>
        <c:crossesAt val="1"/>
        <c:crossBetween val="between"/>
        <c:dispUnits/>
        <c:majorUnit val="100"/>
        <c:minorUnit val="20"/>
      </c:valAx>
      <c:catAx>
        <c:axId val="363940"/>
        <c:scaling>
          <c:orientation val="minMax"/>
        </c:scaling>
        <c:axPos val="b"/>
        <c:delete val="1"/>
        <c:majorTickMark val="out"/>
        <c:minorTickMark val="none"/>
        <c:tickLblPos val="none"/>
        <c:crossAx val="3275461"/>
        <c:crosses val="autoZero"/>
        <c:auto val="0"/>
        <c:lblOffset val="100"/>
        <c:tickLblSkip val="1"/>
        <c:noMultiLvlLbl val="0"/>
      </c:catAx>
      <c:valAx>
        <c:axId val="327546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394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
</a:t>
            </a:r>
          </a:p>
        </c:rich>
      </c:tx>
      <c:layout>
        <c:manualLayout>
          <c:xMode val="factor"/>
          <c:yMode val="factor"/>
          <c:x val="0.006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0075"/>
          <c:w val="0.89325"/>
          <c:h val="0.842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Sheet1!$E$329:$P$329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Sheet1!$E$332:$P$332</c:f>
              <c:numCache/>
            </c:numRef>
          </c:val>
        </c:ser>
        <c:axId val="29479150"/>
        <c:axId val="6398575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Sheet1!$E$335:$P$335</c:f>
              <c:numCache/>
            </c:numRef>
          </c:val>
          <c:smooth val="0"/>
        </c:ser>
        <c:axId val="39000920"/>
        <c:axId val="15463961"/>
      </c:line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 val="autoZero"/>
        <c:auto val="0"/>
        <c:lblOffset val="100"/>
        <c:tickLblSkip val="1"/>
        <c:noMultiLvlLbl val="0"/>
      </c:catAx>
      <c:valAx>
        <c:axId val="63985759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79150"/>
        <c:crossesAt val="1"/>
        <c:crossBetween val="between"/>
        <c:dispUnits/>
        <c:majorUnit val="50"/>
        <c:minorUnit val="10"/>
      </c:valAx>
      <c:catAx>
        <c:axId val="39000920"/>
        <c:scaling>
          <c:orientation val="minMax"/>
        </c:scaling>
        <c:axPos val="b"/>
        <c:delete val="1"/>
        <c:majorTickMark val="out"/>
        <c:minorTickMark val="none"/>
        <c:tickLblPos val="none"/>
        <c:crossAx val="15463961"/>
        <c:crosses val="autoZero"/>
        <c:auto val="0"/>
        <c:lblOffset val="100"/>
        <c:tickLblSkip val="1"/>
        <c:noMultiLvlLbl val="0"/>
      </c:catAx>
      <c:valAx>
        <c:axId val="15463961"/>
        <c:scaling>
          <c:orientation val="minMax"/>
          <c:max val="1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000920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&lt;0.08µm to &gt;=0.06µm
</a:t>
            </a:r>
          </a:p>
        </c:rich>
      </c:tx>
      <c:layout>
        <c:manualLayout>
          <c:xMode val="factor"/>
          <c:yMode val="factor"/>
          <c:x val="0.00625"/>
          <c:y val="0.06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25"/>
          <c:y val="0.162"/>
          <c:w val="0.86925"/>
          <c:h val="0.78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Sheet1!$E$240:$P$240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Sheet1!$E$243:$P$243</c:f>
              <c:numCache/>
            </c:numRef>
          </c:val>
        </c:ser>
        <c:axId val="4957922"/>
        <c:axId val="4462129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Sheet1!$E$246:$P$246</c:f>
              <c:numCache/>
            </c:numRef>
          </c:val>
          <c:smooth val="0"/>
        </c:ser>
        <c:axId val="66047372"/>
        <c:axId val="57555437"/>
      </c:lineChart>
      <c:catAx>
        <c:axId val="4957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621299"/>
        <c:crosses val="autoZero"/>
        <c:auto val="0"/>
        <c:lblOffset val="100"/>
        <c:tickLblSkip val="1"/>
        <c:noMultiLvlLbl val="0"/>
      </c:catAx>
      <c:valAx>
        <c:axId val="4462129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57922"/>
        <c:crossesAt val="1"/>
        <c:crossBetween val="between"/>
        <c:dispUnits/>
        <c:majorUnit val="100"/>
        <c:minorUnit val="20"/>
      </c:valAx>
      <c:catAx>
        <c:axId val="66047372"/>
        <c:scaling>
          <c:orientation val="minMax"/>
        </c:scaling>
        <c:axPos val="b"/>
        <c:delete val="1"/>
        <c:majorTickMark val="out"/>
        <c:minorTickMark val="none"/>
        <c:tickLblPos val="none"/>
        <c:crossAx val="57555437"/>
        <c:crosses val="autoZero"/>
        <c:auto val="0"/>
        <c:lblOffset val="100"/>
        <c:tickLblSkip val="1"/>
        <c:noMultiLvlLbl val="0"/>
      </c:catAx>
      <c:valAx>
        <c:axId val="5755543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04737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DISCRETES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1105"/>
          <c:w val="0.9037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Sheet1!$E$55:$P$55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Sheet1!$E$58:$P$58</c:f>
              <c:numCache/>
            </c:numRef>
          </c:val>
        </c:ser>
        <c:axId val="5686860"/>
        <c:axId val="5118174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Sheet1!$E$61:$P$61</c:f>
              <c:numCache/>
            </c:numRef>
          </c:val>
          <c:smooth val="0"/>
        </c:ser>
        <c:axId val="57982486"/>
        <c:axId val="52080327"/>
      </c:lineChart>
      <c:catAx>
        <c:axId val="5686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 val="autoZero"/>
        <c:auto val="0"/>
        <c:lblOffset val="100"/>
        <c:tickLblSkip val="1"/>
        <c:noMultiLvlLbl val="0"/>
      </c:catAx>
      <c:valAx>
        <c:axId val="5118174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86860"/>
        <c:crossesAt val="1"/>
        <c:crossBetween val="between"/>
        <c:dispUnits/>
        <c:majorUnit val="50"/>
        <c:minorUnit val="10"/>
      </c:valAx>
      <c:catAx>
        <c:axId val="57982486"/>
        <c:scaling>
          <c:orientation val="minMax"/>
        </c:scaling>
        <c:axPos val="b"/>
        <c:delete val="1"/>
        <c:majorTickMark val="out"/>
        <c:minorTickMark val="none"/>
        <c:tickLblPos val="none"/>
        <c:crossAx val="52080327"/>
        <c:crosses val="autoZero"/>
        <c:auto val="0"/>
        <c:lblOffset val="100"/>
        <c:tickLblSkip val="1"/>
        <c:noMultiLvlLbl val="0"/>
      </c:catAx>
      <c:valAx>
        <c:axId val="52080327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7982486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&lt;0.06µm</a:t>
            </a:r>
          </a:p>
        </c:rich>
      </c:tx>
      <c:layout>
        <c:manualLayout>
          <c:xMode val="factor"/>
          <c:yMode val="factor"/>
          <c:x val="0.002"/>
          <c:y val="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28"/>
          <c:w val="0.881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Sheet1!$E$249:$P$249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Sheet1!$E$221:$P$221</c:f>
              <c:strCache/>
            </c:strRef>
          </c:cat>
          <c:val>
            <c:numRef>
              <c:f>Sheet1!$E$252:$P$252</c:f>
              <c:numCache/>
            </c:numRef>
          </c:val>
        </c:ser>
        <c:axId val="48236886"/>
        <c:axId val="3147879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Sheet1!$E$255:$P$255</c:f>
              <c:numCache/>
            </c:numRef>
          </c:val>
          <c:smooth val="0"/>
        </c:ser>
        <c:axId val="14873664"/>
        <c:axId val="66754113"/>
      </c:line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78791"/>
        <c:crosses val="autoZero"/>
        <c:auto val="0"/>
        <c:lblOffset val="100"/>
        <c:tickLblSkip val="1"/>
        <c:noMultiLvlLbl val="0"/>
      </c:catAx>
      <c:valAx>
        <c:axId val="3147879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236886"/>
        <c:crossesAt val="1"/>
        <c:crossBetween val="between"/>
        <c:dispUnits/>
        <c:majorUnit val="200"/>
        <c:minorUnit val="20"/>
      </c:valAx>
      <c:catAx>
        <c:axId val="14873664"/>
        <c:scaling>
          <c:orientation val="minMax"/>
        </c:scaling>
        <c:axPos val="b"/>
        <c:delete val="1"/>
        <c:majorTickMark val="out"/>
        <c:minorTickMark val="none"/>
        <c:tickLblPos val="none"/>
        <c:crossAx val="66754113"/>
        <c:crosses val="autoZero"/>
        <c:auto val="0"/>
        <c:lblOffset val="100"/>
        <c:tickLblSkip val="1"/>
        <c:noMultiLvlLbl val="0"/>
      </c:catAx>
      <c:valAx>
        <c:axId val="66754113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487366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&lt;0.2µm to &gt;=0.12µm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118"/>
          <c:w val="0.8622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Sheet1!$E$161:$P$161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Sheet1!$E$164:$P$164</c:f>
              <c:numCache/>
            </c:numRef>
          </c:val>
        </c:ser>
        <c:axId val="63916106"/>
        <c:axId val="3837404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Sheet1!$E$167:$P$167</c:f>
              <c:numCache/>
            </c:numRef>
          </c:val>
          <c:smooth val="0"/>
        </c:ser>
        <c:axId val="9822068"/>
        <c:axId val="21289749"/>
      </c:line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 val="autoZero"/>
        <c:auto val="0"/>
        <c:lblOffset val="100"/>
        <c:tickLblSkip val="1"/>
        <c:noMultiLvlLbl val="0"/>
      </c:catAx>
      <c:valAx>
        <c:axId val="3837404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916106"/>
        <c:crossesAt val="1"/>
        <c:crossBetween val="between"/>
        <c:dispUnits/>
        <c:majorUnit val="100"/>
        <c:minorUnit val="10"/>
      </c:valAx>
      <c:catAx>
        <c:axId val="9822068"/>
        <c:scaling>
          <c:orientation val="minMax"/>
        </c:scaling>
        <c:axPos val="b"/>
        <c:delete val="1"/>
        <c:majorTickMark val="out"/>
        <c:minorTickMark val="none"/>
        <c:tickLblPos val="none"/>
        <c:crossAx val="21289749"/>
        <c:crosses val="autoZero"/>
        <c:auto val="0"/>
        <c:lblOffset val="100"/>
        <c:tickLblSkip val="1"/>
        <c:noMultiLvlLbl val="0"/>
      </c:catAx>
      <c:valAx>
        <c:axId val="2128974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822068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Semiconductors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225"/>
          <c:w val="0.9185"/>
          <c:h val="0.859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Sheet1!$E$64:$P$64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Sheet1!$E$45:$P$45</c:f>
              <c:strCache/>
            </c:strRef>
          </c:cat>
          <c:val>
            <c:numRef>
              <c:f>Sheet1!$E$67:$P$67</c:f>
              <c:numCache/>
            </c:numRef>
          </c:val>
        </c:ser>
        <c:axId val="66069760"/>
        <c:axId val="5775692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Sheet1!$E$70:$P$70</c:f>
              <c:numCache/>
            </c:numRef>
          </c:val>
          <c:smooth val="0"/>
        </c:ser>
        <c:axId val="50050314"/>
        <c:axId val="47799643"/>
      </c:line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 val="autoZero"/>
        <c:auto val="0"/>
        <c:lblOffset val="100"/>
        <c:tickLblSkip val="1"/>
        <c:noMultiLvlLbl val="0"/>
      </c:catAx>
      <c:valAx>
        <c:axId val="57756929"/>
        <c:scaling>
          <c:orientation val="minMax"/>
          <c:max val="2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069760"/>
        <c:crossesAt val="1"/>
        <c:crossBetween val="between"/>
        <c:dispUnits/>
        <c:majorUnit val="400"/>
        <c:minorUnit val="10"/>
      </c:valAx>
      <c:catAx>
        <c:axId val="50050314"/>
        <c:scaling>
          <c:orientation val="minMax"/>
        </c:scaling>
        <c:axPos val="b"/>
        <c:delete val="1"/>
        <c:majorTickMark val="out"/>
        <c:minorTickMark val="none"/>
        <c:tickLblPos val="none"/>
        <c:crossAx val="47799643"/>
        <c:crosses val="autoZero"/>
        <c:auto val="0"/>
        <c:lblOffset val="100"/>
        <c:tickLblSkip val="1"/>
        <c:noMultiLvlLbl val="0"/>
      </c:catAx>
      <c:valAx>
        <c:axId val="47799643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5031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&gt;=0.7µm
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6"/>
          <c:w val="0.8915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Sheet1!$E$134:$P$134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Sheet1!$E$137:$P$137</c:f>
              <c:numCache/>
            </c:numRef>
          </c:val>
        </c:ser>
        <c:axId val="27543604"/>
        <c:axId val="46565845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Sheet1!$E$140:$P$140</c:f>
              <c:numCache/>
            </c:numRef>
          </c:val>
          <c:smooth val="0"/>
        </c:ser>
        <c:axId val="16439422"/>
        <c:axId val="13737071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65845"/>
        <c:crosses val="autoZero"/>
        <c:auto val="0"/>
        <c:lblOffset val="100"/>
        <c:tickLblSkip val="1"/>
        <c:noMultiLvlLbl val="0"/>
      </c:catAx>
      <c:valAx>
        <c:axId val="4656584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543604"/>
        <c:crossesAt val="1"/>
        <c:crossBetween val="between"/>
        <c:dispUnits/>
        <c:majorUnit val="50"/>
        <c:minorUnit val="10"/>
      </c:valAx>
      <c:catAx>
        <c:axId val="16439422"/>
        <c:scaling>
          <c:orientation val="minMax"/>
        </c:scaling>
        <c:axPos val="b"/>
        <c:delete val="1"/>
        <c:majorTickMark val="out"/>
        <c:minorTickMark val="none"/>
        <c:tickLblPos val="none"/>
        <c:crossAx val="13737071"/>
        <c:crosses val="autoZero"/>
        <c:auto val="0"/>
        <c:lblOffset val="100"/>
        <c:tickLblSkip val="1"/>
        <c:noMultiLvlLbl val="0"/>
      </c:catAx>
      <c:valAx>
        <c:axId val="1373707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439422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&lt;0.7µm to &gt;=0.4µm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5"/>
          <c:w val="0.90675"/>
          <c:h val="0.864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Sheet1!$E$143:$P$143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Sheet1!$E$146:$P$146</c:f>
              <c:numCache/>
            </c:numRef>
          </c:val>
        </c:ser>
        <c:axId val="56524776"/>
        <c:axId val="38960937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Sheet1!$E$149:$P$149</c:f>
              <c:numCache/>
            </c:numRef>
          </c:val>
          <c:smooth val="0"/>
        </c:ser>
        <c:axId val="15104114"/>
        <c:axId val="1719299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 val="autoZero"/>
        <c:auto val="0"/>
        <c:lblOffset val="100"/>
        <c:tickLblSkip val="1"/>
        <c:noMultiLvlLbl val="0"/>
      </c:catAx>
      <c:valAx>
        <c:axId val="3896093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524776"/>
        <c:crossesAt val="1"/>
        <c:crossBetween val="between"/>
        <c:dispUnits/>
        <c:majorUnit val="50"/>
        <c:minorUnit val="10"/>
      </c:valAx>
      <c:catAx>
        <c:axId val="15104114"/>
        <c:scaling>
          <c:orientation val="minMax"/>
        </c:scaling>
        <c:axPos val="b"/>
        <c:delete val="1"/>
        <c:majorTickMark val="out"/>
        <c:minorTickMark val="none"/>
        <c:tickLblPos val="none"/>
        <c:crossAx val="1719299"/>
        <c:crosses val="autoZero"/>
        <c:auto val="0"/>
        <c:lblOffset val="100"/>
        <c:tickLblSkip val="1"/>
        <c:noMultiLvlLbl val="0"/>
      </c:catAx>
      <c:valAx>
        <c:axId val="17192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5104114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 &lt;0.4µm to &gt;=0.2µm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8"/>
          <c:w val="0.854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Sheet1!$E$152:$P$152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Sheet1!$E$133:$P$133</c:f>
              <c:strCache/>
            </c:strRef>
          </c:cat>
          <c:val>
            <c:numRef>
              <c:f>Sheet1!$E$155:$P$155</c:f>
              <c:numCache/>
            </c:numRef>
          </c:val>
        </c:ser>
        <c:axId val="15473692"/>
        <c:axId val="504550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Sheet1!$E$158:$P$158</c:f>
              <c:numCache/>
            </c:numRef>
          </c:val>
          <c:smooth val="0"/>
        </c:ser>
        <c:axId val="45409510"/>
        <c:axId val="6032407"/>
      </c:line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5501"/>
        <c:crosses val="autoZero"/>
        <c:auto val="0"/>
        <c:lblOffset val="100"/>
        <c:tickLblSkip val="1"/>
        <c:noMultiLvlLbl val="0"/>
      </c:catAx>
      <c:valAx>
        <c:axId val="504550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473692"/>
        <c:crossesAt val="1"/>
        <c:crossBetween val="between"/>
        <c:dispUnits/>
        <c:majorUnit val="100"/>
        <c:minorUnit val="10"/>
      </c:valAx>
      <c:catAx>
        <c:axId val="45409510"/>
        <c:scaling>
          <c:orientation val="minMax"/>
        </c:scaling>
        <c:axPos val="b"/>
        <c:delete val="1"/>
        <c:majorTickMark val="out"/>
        <c:minorTickMark val="none"/>
        <c:tickLblPos val="none"/>
        <c:crossAx val="6032407"/>
        <c:crosses val="autoZero"/>
        <c:auto val="0"/>
        <c:lblOffset val="100"/>
        <c:tickLblSkip val="1"/>
        <c:noMultiLvlLbl val="0"/>
      </c:catAx>
      <c:valAx>
        <c:axId val="60324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409510"/>
        <c:crosses val="max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MOS Total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995"/>
          <c:w val="0.9075"/>
          <c:h val="0.8467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Sheet1!$E$311:$P$311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Sheet1!$E$314:$P$314</c:f>
              <c:numCache/>
            </c:numRef>
          </c:val>
        </c:ser>
        <c:axId val="54291664"/>
        <c:axId val="18862929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Sheet1!$E$317:$P$317</c:f>
              <c:numCache/>
            </c:numRef>
          </c:val>
          <c:smooth val="0"/>
        </c:ser>
        <c:axId val="35548634"/>
        <c:axId val="51502251"/>
      </c:line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62929"/>
        <c:crosses val="autoZero"/>
        <c:auto val="0"/>
        <c:lblOffset val="100"/>
        <c:tickLblSkip val="1"/>
        <c:noMultiLvlLbl val="0"/>
      </c:catAx>
      <c:valAx>
        <c:axId val="1886292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4291664"/>
        <c:crossesAt val="1"/>
        <c:crossBetween val="between"/>
        <c:dispUnits/>
        <c:majorUnit val="400"/>
        <c:minorUnit val="10"/>
      </c:valAx>
      <c:catAx>
        <c:axId val="35548634"/>
        <c:scaling>
          <c:orientation val="minMax"/>
        </c:scaling>
        <c:axPos val="b"/>
        <c:delete val="1"/>
        <c:majorTickMark val="out"/>
        <c:minorTickMark val="none"/>
        <c:tickLblPos val="none"/>
        <c:crossAx val="51502251"/>
        <c:crosses val="autoZero"/>
        <c:auto val="0"/>
        <c:lblOffset val="100"/>
        <c:tickLblSkip val="1"/>
        <c:noMultiLvlLbl val="0"/>
      </c:catAx>
      <c:valAx>
        <c:axId val="51502251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54863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BIPOLAR
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35"/>
          <c:w val="0.91675"/>
          <c:h val="0.910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Sheet1!$E$320:$P$320</c:f>
              <c:numCache/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Sheet1!$E$310:$P$310</c:f>
              <c:strCache/>
            </c:strRef>
          </c:cat>
          <c:val>
            <c:numRef>
              <c:f>Sheet1!$E$323:$P$323</c:f>
              <c:numCache/>
            </c:numRef>
          </c:val>
        </c:ser>
        <c:axId val="60867076"/>
        <c:axId val="10932773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</c:strRef>
          </c:cat>
          <c:val>
            <c:numRef>
              <c:f>Sheet1!$E$326:$P$326</c:f>
              <c:numCache/>
            </c:numRef>
          </c:val>
          <c:smooth val="0"/>
        </c:ser>
        <c:axId val="31286094"/>
        <c:axId val="13139391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32773"/>
        <c:crosses val="autoZero"/>
        <c:auto val="0"/>
        <c:lblOffset val="100"/>
        <c:tickLblSkip val="1"/>
        <c:noMultiLvlLbl val="0"/>
      </c:catAx>
      <c:valAx>
        <c:axId val="10932773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867076"/>
        <c:crossesAt val="1"/>
        <c:crossBetween val="between"/>
        <c:dispUnits/>
        <c:majorUnit val="50"/>
        <c:minorUnit val="10"/>
      </c:valAx>
      <c:catAx>
        <c:axId val="31286094"/>
        <c:scaling>
          <c:orientation val="minMax"/>
        </c:scaling>
        <c:axPos val="b"/>
        <c:delete val="1"/>
        <c:majorTickMark val="out"/>
        <c:minorTickMark val="none"/>
        <c:tickLblPos val="none"/>
        <c:crossAx val="13139391"/>
        <c:crosses val="autoZero"/>
        <c:auto val="0"/>
        <c:lblOffset val="100"/>
        <c:tickLblSkip val="1"/>
        <c:noMultiLvlLbl val="0"/>
      </c:catAx>
      <c:valAx>
        <c:axId val="13139391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286094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Foundry Wafers in MOS Total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pattFill prst="nar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1145656"/>
        <c:axId val="57657721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157442"/>
        <c:axId val="39763795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657721"/>
        <c:crosses val="autoZero"/>
        <c:auto val="0"/>
        <c:lblOffset val="100"/>
        <c:tickLblSkip val="1"/>
        <c:noMultiLvlLbl val="0"/>
      </c:catAx>
      <c:valAx>
        <c:axId val="5765772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WSpW x1000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145656"/>
        <c:crossesAt val="1"/>
        <c:crossBetween val="between"/>
        <c:dispUnits/>
        <c:majorUnit val="50"/>
        <c:minorUnit val="10"/>
      </c:valAx>
      <c:catAx>
        <c:axId val="49157442"/>
        <c:scaling>
          <c:orientation val="minMax"/>
        </c:scaling>
        <c:axPos val="b"/>
        <c:delete val="1"/>
        <c:majorTickMark val="out"/>
        <c:minorTickMark val="none"/>
        <c:tickLblPos val="none"/>
        <c:crossAx val="39763795"/>
        <c:crosses val="autoZero"/>
        <c:auto val="0"/>
        <c:lblOffset val="100"/>
        <c:tickLblSkip val="1"/>
        <c:noMultiLvlLbl val="0"/>
      </c:catAx>
      <c:valAx>
        <c:axId val="39763795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157442"/>
        <c:crosses val="max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3.emf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1114425</xdr:colOff>
      <xdr:row>2</xdr:row>
      <xdr:rowOff>0</xdr:rowOff>
    </xdr:from>
    <xdr:to>
      <xdr:col>15</xdr:col>
      <xdr:colOff>85725</xdr:colOff>
      <xdr:row>3</xdr:row>
      <xdr:rowOff>152400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466975" y="457200"/>
          <a:ext cx="63817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13</xdr:col>
      <xdr:colOff>438150</xdr:colOff>
      <xdr:row>2</xdr:row>
      <xdr:rowOff>66675</xdr:rowOff>
    </xdr:from>
    <xdr:to>
      <xdr:col>16</xdr:col>
      <xdr:colOff>9525</xdr:colOff>
      <xdr:row>2</xdr:row>
      <xdr:rowOff>381000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8191500" y="5238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1 of 5</a:t>
          </a:r>
        </a:p>
      </xdr:txBody>
    </xdr:sp>
    <xdr:clientData/>
  </xdr:twoCellAnchor>
  <xdr:twoCellAnchor>
    <xdr:from>
      <xdr:col>1</xdr:col>
      <xdr:colOff>38100</xdr:colOff>
      <xdr:row>82</xdr:row>
      <xdr:rowOff>0</xdr:rowOff>
    </xdr:from>
    <xdr:to>
      <xdr:col>16</xdr:col>
      <xdr:colOff>0</xdr:colOff>
      <xdr:row>83</xdr:row>
      <xdr:rowOff>142875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171450" y="14497050"/>
          <a:ext cx="90963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83</xdr:row>
      <xdr:rowOff>133350</xdr:rowOff>
    </xdr:from>
    <xdr:to>
      <xdr:col>15</xdr:col>
      <xdr:colOff>466725</xdr:colOff>
      <xdr:row>85</xdr:row>
      <xdr:rowOff>104775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61925" y="147923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66675</xdr:colOff>
      <xdr:row>11</xdr:row>
      <xdr:rowOff>104775</xdr:rowOff>
    </xdr:from>
    <xdr:to>
      <xdr:col>6</xdr:col>
      <xdr:colOff>466725</xdr:colOff>
      <xdr:row>27</xdr:row>
      <xdr:rowOff>133350</xdr:rowOff>
    </xdr:to>
    <xdr:graphicFrame>
      <xdr:nvGraphicFramePr>
        <xdr:cNvPr id="5" name="Chart 19"/>
        <xdr:cNvGraphicFramePr/>
      </xdr:nvGraphicFramePr>
      <xdr:xfrm>
        <a:off x="200025" y="2943225"/>
        <a:ext cx="44862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11</xdr:row>
      <xdr:rowOff>133350</xdr:rowOff>
    </xdr:from>
    <xdr:to>
      <xdr:col>16</xdr:col>
      <xdr:colOff>0</xdr:colOff>
      <xdr:row>28</xdr:row>
      <xdr:rowOff>19050</xdr:rowOff>
    </xdr:to>
    <xdr:graphicFrame>
      <xdr:nvGraphicFramePr>
        <xdr:cNvPr id="6" name="Chart 20"/>
        <xdr:cNvGraphicFramePr/>
      </xdr:nvGraphicFramePr>
      <xdr:xfrm>
        <a:off x="4829175" y="297180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1095375</xdr:colOff>
      <xdr:row>27</xdr:row>
      <xdr:rowOff>66675</xdr:rowOff>
    </xdr:from>
    <xdr:to>
      <xdr:col>11</xdr:col>
      <xdr:colOff>190500</xdr:colOff>
      <xdr:row>43</xdr:row>
      <xdr:rowOff>114300</xdr:rowOff>
    </xdr:to>
    <xdr:graphicFrame>
      <xdr:nvGraphicFramePr>
        <xdr:cNvPr id="7" name="Chart 21"/>
        <xdr:cNvGraphicFramePr/>
      </xdr:nvGraphicFramePr>
      <xdr:xfrm>
        <a:off x="2447925" y="5495925"/>
        <a:ext cx="44862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</xdr:row>
      <xdr:rowOff>57150</xdr:rowOff>
    </xdr:from>
    <xdr:to>
      <xdr:col>17</xdr:col>
      <xdr:colOff>0</xdr:colOff>
      <xdr:row>11</xdr:row>
      <xdr:rowOff>76200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161925" y="1219200"/>
          <a:ext cx="961072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TOTAL IC's and TOTAL Semiconductors data are expressed in 8 inch equivalent wafers.   DISCRETES data are expressed in 6 inch equivalent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wafers. "TOTAL IC's" include Bipolar data, which were converted for this purpose from 5 inch to 8 inch equivalent wafers by the factor 0.391.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"TOTAL Semiconductors" include DISCRETES data, which were converted for this purpose from 6 inch to 8 inch equivalent wafers by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the factor 0.563.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10</xdr:row>
      <xdr:rowOff>0</xdr:rowOff>
    </xdr:from>
    <xdr:to>
      <xdr:col>10</xdr:col>
      <xdr:colOff>238125</xdr:colOff>
      <xdr:row>10</xdr:row>
      <xdr:rowOff>0</xdr:rowOff>
    </xdr:to>
    <xdr:sp>
      <xdr:nvSpPr>
        <xdr:cNvPr id="9" name="Line 24"/>
        <xdr:cNvSpPr>
          <a:spLocks/>
        </xdr:cNvSpPr>
      </xdr:nvSpPr>
      <xdr:spPr>
        <a:xfrm>
          <a:off x="5791200" y="26765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9</xdr:row>
      <xdr:rowOff>9525</xdr:rowOff>
    </xdr:from>
    <xdr:to>
      <xdr:col>3</xdr:col>
      <xdr:colOff>495300</xdr:colOff>
      <xdr:row>11</xdr:row>
      <xdr:rowOff>19050</xdr:rowOff>
    </xdr:to>
    <xdr:sp>
      <xdr:nvSpPr>
        <xdr:cNvPr id="10" name="Rectangle 27" descr="Light downward diagonal"/>
        <xdr:cNvSpPr>
          <a:spLocks/>
        </xdr:cNvSpPr>
      </xdr:nvSpPr>
      <xdr:spPr>
        <a:xfrm>
          <a:off x="1704975" y="2524125"/>
          <a:ext cx="142875" cy="33337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133350</xdr:rowOff>
    </xdr:from>
    <xdr:to>
      <xdr:col>5</xdr:col>
      <xdr:colOff>228600</xdr:colOff>
      <xdr:row>10</xdr:row>
      <xdr:rowOff>133350</xdr:rowOff>
    </xdr:to>
    <xdr:sp>
      <xdr:nvSpPr>
        <xdr:cNvPr id="11" name="Rectangle 28" descr="Narrow horizontal"/>
        <xdr:cNvSpPr>
          <a:spLocks/>
        </xdr:cNvSpPr>
      </xdr:nvSpPr>
      <xdr:spPr>
        <a:xfrm>
          <a:off x="3819525" y="24860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10</xdr:row>
      <xdr:rowOff>0</xdr:rowOff>
    </xdr:from>
    <xdr:to>
      <xdr:col>9</xdr:col>
      <xdr:colOff>409575</xdr:colOff>
      <xdr:row>10</xdr:row>
      <xdr:rowOff>0</xdr:rowOff>
    </xdr:to>
    <xdr:sp>
      <xdr:nvSpPr>
        <xdr:cNvPr id="12" name="AutoShape 33"/>
        <xdr:cNvSpPr>
          <a:spLocks/>
        </xdr:cNvSpPr>
      </xdr:nvSpPr>
      <xdr:spPr>
        <a:xfrm>
          <a:off x="6143625" y="2676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10</xdr:row>
      <xdr:rowOff>0</xdr:rowOff>
    </xdr:from>
    <xdr:to>
      <xdr:col>9</xdr:col>
      <xdr:colOff>419100</xdr:colOff>
      <xdr:row>10</xdr:row>
      <xdr:rowOff>0</xdr:rowOff>
    </xdr:to>
    <xdr:sp>
      <xdr:nvSpPr>
        <xdr:cNvPr id="13" name="Line 38"/>
        <xdr:cNvSpPr>
          <a:spLocks/>
        </xdr:cNvSpPr>
      </xdr:nvSpPr>
      <xdr:spPr>
        <a:xfrm>
          <a:off x="6086475" y="26765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1076325</xdr:colOff>
      <xdr:row>90</xdr:row>
      <xdr:rowOff>0</xdr:rowOff>
    </xdr:from>
    <xdr:to>
      <xdr:col>15</xdr:col>
      <xdr:colOff>142875</xdr:colOff>
      <xdr:row>91</xdr:row>
      <xdr:rowOff>104775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2428875" y="15925800"/>
          <a:ext cx="64770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90</xdr:row>
      <xdr:rowOff>66675</xdr:rowOff>
    </xdr:from>
    <xdr:to>
      <xdr:col>16</xdr:col>
      <xdr:colOff>9525</xdr:colOff>
      <xdr:row>90</xdr:row>
      <xdr:rowOff>381000</xdr:rowOff>
    </xdr:to>
    <xdr:sp>
      <xdr:nvSpPr>
        <xdr:cNvPr id="15" name="Text Box 43"/>
        <xdr:cNvSpPr txBox="1">
          <a:spLocks noChangeArrowheads="1"/>
        </xdr:cNvSpPr>
      </xdr:nvSpPr>
      <xdr:spPr>
        <a:xfrm>
          <a:off x="8191500" y="159924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2 of 5</a:t>
          </a:r>
        </a:p>
      </xdr:txBody>
    </xdr:sp>
    <xdr:clientData/>
  </xdr:twoCellAnchor>
  <xdr:twoCellAnchor>
    <xdr:from>
      <xdr:col>1</xdr:col>
      <xdr:colOff>38100</xdr:colOff>
      <xdr:row>170</xdr:row>
      <xdr:rowOff>0</xdr:rowOff>
    </xdr:from>
    <xdr:to>
      <xdr:col>15</xdr:col>
      <xdr:colOff>457200</xdr:colOff>
      <xdr:row>171</xdr:row>
      <xdr:rowOff>76200</xdr:rowOff>
    </xdr:to>
    <xdr:sp>
      <xdr:nvSpPr>
        <xdr:cNvPr id="16" name="Text Box 44"/>
        <xdr:cNvSpPr txBox="1">
          <a:spLocks noChangeArrowheads="1"/>
        </xdr:cNvSpPr>
      </xdr:nvSpPr>
      <xdr:spPr>
        <a:xfrm>
          <a:off x="171450" y="29965650"/>
          <a:ext cx="90487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171</xdr:row>
      <xdr:rowOff>133350</xdr:rowOff>
    </xdr:from>
    <xdr:to>
      <xdr:col>15</xdr:col>
      <xdr:colOff>466725</xdr:colOff>
      <xdr:row>173</xdr:row>
      <xdr:rowOff>104775</xdr:rowOff>
    </xdr:to>
    <xdr:sp>
      <xdr:nvSpPr>
        <xdr:cNvPr id="17" name="Text Box 45"/>
        <xdr:cNvSpPr txBox="1">
          <a:spLocks noChangeArrowheads="1"/>
        </xdr:cNvSpPr>
      </xdr:nvSpPr>
      <xdr:spPr>
        <a:xfrm>
          <a:off x="161925" y="302609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1</xdr:col>
      <xdr:colOff>85725</xdr:colOff>
      <xdr:row>99</xdr:row>
      <xdr:rowOff>123825</xdr:rowOff>
    </xdr:from>
    <xdr:to>
      <xdr:col>6</xdr:col>
      <xdr:colOff>485775</xdr:colOff>
      <xdr:row>115</xdr:row>
      <xdr:rowOff>152400</xdr:rowOff>
    </xdr:to>
    <xdr:graphicFrame>
      <xdr:nvGraphicFramePr>
        <xdr:cNvPr id="18" name="Chart 47"/>
        <xdr:cNvGraphicFramePr/>
      </xdr:nvGraphicFramePr>
      <xdr:xfrm>
        <a:off x="219075" y="18430875"/>
        <a:ext cx="448627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104775</xdr:colOff>
      <xdr:row>99</xdr:row>
      <xdr:rowOff>133350</xdr:rowOff>
    </xdr:from>
    <xdr:to>
      <xdr:col>16</xdr:col>
      <xdr:colOff>0</xdr:colOff>
      <xdr:row>116</xdr:row>
      <xdr:rowOff>19050</xdr:rowOff>
    </xdr:to>
    <xdr:graphicFrame>
      <xdr:nvGraphicFramePr>
        <xdr:cNvPr id="19" name="Chart 48"/>
        <xdr:cNvGraphicFramePr/>
      </xdr:nvGraphicFramePr>
      <xdr:xfrm>
        <a:off x="4829175" y="18440400"/>
        <a:ext cx="443865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76200</xdr:colOff>
      <xdr:row>114</xdr:row>
      <xdr:rowOff>152400</xdr:rowOff>
    </xdr:from>
    <xdr:to>
      <xdr:col>7</xdr:col>
      <xdr:colOff>123825</xdr:colOff>
      <xdr:row>131</xdr:row>
      <xdr:rowOff>38100</xdr:rowOff>
    </xdr:to>
    <xdr:graphicFrame>
      <xdr:nvGraphicFramePr>
        <xdr:cNvPr id="20" name="Chart 49"/>
        <xdr:cNvGraphicFramePr/>
      </xdr:nvGraphicFramePr>
      <xdr:xfrm>
        <a:off x="209550" y="20888325"/>
        <a:ext cx="4638675" cy="2638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91</xdr:row>
      <xdr:rowOff>342900</xdr:rowOff>
    </xdr:from>
    <xdr:to>
      <xdr:col>16</xdr:col>
      <xdr:colOff>504825</xdr:colOff>
      <xdr:row>99</xdr:row>
      <xdr:rowOff>104775</xdr:rowOff>
    </xdr:to>
    <xdr:sp>
      <xdr:nvSpPr>
        <xdr:cNvPr id="21" name="Text Box 50"/>
        <xdr:cNvSpPr txBox="1">
          <a:spLocks noChangeArrowheads="1"/>
        </xdr:cNvSpPr>
      </xdr:nvSpPr>
      <xdr:spPr>
        <a:xfrm>
          <a:off x="228600" y="16973550"/>
          <a:ext cx="9544050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98</xdr:row>
      <xdr:rowOff>0</xdr:rowOff>
    </xdr:from>
    <xdr:to>
      <xdr:col>10</xdr:col>
      <xdr:colOff>238125</xdr:colOff>
      <xdr:row>98</xdr:row>
      <xdr:rowOff>0</xdr:rowOff>
    </xdr:to>
    <xdr:sp>
      <xdr:nvSpPr>
        <xdr:cNvPr id="22" name="Line 51"/>
        <xdr:cNvSpPr>
          <a:spLocks/>
        </xdr:cNvSpPr>
      </xdr:nvSpPr>
      <xdr:spPr>
        <a:xfrm>
          <a:off x="5791200" y="181451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96</xdr:row>
      <xdr:rowOff>104775</xdr:rowOff>
    </xdr:from>
    <xdr:to>
      <xdr:col>3</xdr:col>
      <xdr:colOff>447675</xdr:colOff>
      <xdr:row>98</xdr:row>
      <xdr:rowOff>133350</xdr:rowOff>
    </xdr:to>
    <xdr:sp>
      <xdr:nvSpPr>
        <xdr:cNvPr id="23" name="Rectangle 53" descr="Light downward diagonal"/>
        <xdr:cNvSpPr>
          <a:spLocks/>
        </xdr:cNvSpPr>
      </xdr:nvSpPr>
      <xdr:spPr>
        <a:xfrm>
          <a:off x="1676400" y="17926050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96</xdr:row>
      <xdr:rowOff>133350</xdr:rowOff>
    </xdr:from>
    <xdr:to>
      <xdr:col>5</xdr:col>
      <xdr:colOff>219075</xdr:colOff>
      <xdr:row>98</xdr:row>
      <xdr:rowOff>133350</xdr:rowOff>
    </xdr:to>
    <xdr:sp>
      <xdr:nvSpPr>
        <xdr:cNvPr id="24" name="Rectangle 54" descr="Narrow horizontal"/>
        <xdr:cNvSpPr>
          <a:spLocks/>
        </xdr:cNvSpPr>
      </xdr:nvSpPr>
      <xdr:spPr>
        <a:xfrm>
          <a:off x="3810000" y="17954625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98</xdr:row>
      <xdr:rowOff>0</xdr:rowOff>
    </xdr:from>
    <xdr:to>
      <xdr:col>9</xdr:col>
      <xdr:colOff>409575</xdr:colOff>
      <xdr:row>98</xdr:row>
      <xdr:rowOff>0</xdr:rowOff>
    </xdr:to>
    <xdr:sp>
      <xdr:nvSpPr>
        <xdr:cNvPr id="25" name="AutoShape 55"/>
        <xdr:cNvSpPr>
          <a:spLocks/>
        </xdr:cNvSpPr>
      </xdr:nvSpPr>
      <xdr:spPr>
        <a:xfrm>
          <a:off x="6143625" y="181451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98</xdr:row>
      <xdr:rowOff>0</xdr:rowOff>
    </xdr:from>
    <xdr:to>
      <xdr:col>9</xdr:col>
      <xdr:colOff>419100</xdr:colOff>
      <xdr:row>98</xdr:row>
      <xdr:rowOff>0</xdr:rowOff>
    </xdr:to>
    <xdr:sp>
      <xdr:nvSpPr>
        <xdr:cNvPr id="26" name="Line 56"/>
        <xdr:cNvSpPr>
          <a:spLocks/>
        </xdr:cNvSpPr>
      </xdr:nvSpPr>
      <xdr:spPr>
        <a:xfrm>
          <a:off x="6086475" y="181451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1133475</xdr:colOff>
      <xdr:row>266</xdr:row>
      <xdr:rowOff>0</xdr:rowOff>
    </xdr:from>
    <xdr:to>
      <xdr:col>15</xdr:col>
      <xdr:colOff>200025</xdr:colOff>
      <xdr:row>267</xdr:row>
      <xdr:rowOff>142875</xdr:rowOff>
    </xdr:to>
    <xdr:sp>
      <xdr:nvSpPr>
        <xdr:cNvPr id="27" name="Text Box 72"/>
        <xdr:cNvSpPr txBox="1">
          <a:spLocks noChangeArrowheads="1"/>
        </xdr:cNvSpPr>
      </xdr:nvSpPr>
      <xdr:spPr>
        <a:xfrm>
          <a:off x="2486025" y="46863000"/>
          <a:ext cx="647700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438150</xdr:colOff>
      <xdr:row>266</xdr:row>
      <xdr:rowOff>66675</xdr:rowOff>
    </xdr:from>
    <xdr:to>
      <xdr:col>16</xdr:col>
      <xdr:colOff>28575</xdr:colOff>
      <xdr:row>266</xdr:row>
      <xdr:rowOff>409575</xdr:rowOff>
    </xdr:to>
    <xdr:sp>
      <xdr:nvSpPr>
        <xdr:cNvPr id="28" name="Text Box 73"/>
        <xdr:cNvSpPr txBox="1">
          <a:spLocks noChangeArrowheads="1"/>
        </xdr:cNvSpPr>
      </xdr:nvSpPr>
      <xdr:spPr>
        <a:xfrm>
          <a:off x="8191500" y="46929675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4 of 5</a:t>
          </a:r>
        </a:p>
      </xdr:txBody>
    </xdr:sp>
    <xdr:clientData/>
  </xdr:twoCellAnchor>
  <xdr:twoCellAnchor>
    <xdr:from>
      <xdr:col>1</xdr:col>
      <xdr:colOff>85725</xdr:colOff>
      <xdr:row>346</xdr:row>
      <xdr:rowOff>9525</xdr:rowOff>
    </xdr:from>
    <xdr:to>
      <xdr:col>15</xdr:col>
      <xdr:colOff>485775</xdr:colOff>
      <xdr:row>347</xdr:row>
      <xdr:rowOff>123825</xdr:rowOff>
    </xdr:to>
    <xdr:sp>
      <xdr:nvSpPr>
        <xdr:cNvPr id="29" name="Text Box 74"/>
        <xdr:cNvSpPr txBox="1">
          <a:spLocks noChangeArrowheads="1"/>
        </xdr:cNvSpPr>
      </xdr:nvSpPr>
      <xdr:spPr>
        <a:xfrm>
          <a:off x="219075" y="60912375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57150</xdr:colOff>
      <xdr:row>347</xdr:row>
      <xdr:rowOff>133350</xdr:rowOff>
    </xdr:from>
    <xdr:to>
      <xdr:col>15</xdr:col>
      <xdr:colOff>466725</xdr:colOff>
      <xdr:row>349</xdr:row>
      <xdr:rowOff>104775</xdr:rowOff>
    </xdr:to>
    <xdr:sp>
      <xdr:nvSpPr>
        <xdr:cNvPr id="30" name="Text Box 75"/>
        <xdr:cNvSpPr txBox="1">
          <a:spLocks noChangeArrowheads="1"/>
        </xdr:cNvSpPr>
      </xdr:nvSpPr>
      <xdr:spPr>
        <a:xfrm>
          <a:off x="190500" y="61198125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275</xdr:row>
      <xdr:rowOff>76200</xdr:rowOff>
    </xdr:from>
    <xdr:to>
      <xdr:col>7</xdr:col>
      <xdr:colOff>28575</xdr:colOff>
      <xdr:row>291</xdr:row>
      <xdr:rowOff>152400</xdr:rowOff>
    </xdr:to>
    <xdr:graphicFrame>
      <xdr:nvGraphicFramePr>
        <xdr:cNvPr id="31" name="Chart 77"/>
        <xdr:cNvGraphicFramePr/>
      </xdr:nvGraphicFramePr>
      <xdr:xfrm>
        <a:off x="266700" y="49320450"/>
        <a:ext cx="44862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95250</xdr:colOff>
      <xdr:row>267</xdr:row>
      <xdr:rowOff>323850</xdr:rowOff>
    </xdr:from>
    <xdr:to>
      <xdr:col>16</xdr:col>
      <xdr:colOff>504825</xdr:colOff>
      <xdr:row>275</xdr:row>
      <xdr:rowOff>38100</xdr:rowOff>
    </xdr:to>
    <xdr:sp>
      <xdr:nvSpPr>
        <xdr:cNvPr id="32" name="Text Box 78"/>
        <xdr:cNvSpPr txBox="1">
          <a:spLocks noChangeArrowheads="1"/>
        </xdr:cNvSpPr>
      </xdr:nvSpPr>
      <xdr:spPr>
        <a:xfrm>
          <a:off x="228600" y="47891700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Bipolar data are expressed in 5 inch equivalent wafers.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273</xdr:row>
      <xdr:rowOff>123825</xdr:rowOff>
    </xdr:from>
    <xdr:to>
      <xdr:col>10</xdr:col>
      <xdr:colOff>266700</xdr:colOff>
      <xdr:row>273</xdr:row>
      <xdr:rowOff>123825</xdr:rowOff>
    </xdr:to>
    <xdr:sp>
      <xdr:nvSpPr>
        <xdr:cNvPr id="33" name="Line 79"/>
        <xdr:cNvSpPr>
          <a:spLocks/>
        </xdr:cNvSpPr>
      </xdr:nvSpPr>
      <xdr:spPr>
        <a:xfrm>
          <a:off x="5819775" y="490442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272</xdr:row>
      <xdr:rowOff>104775</xdr:rowOff>
    </xdr:from>
    <xdr:to>
      <xdr:col>3</xdr:col>
      <xdr:colOff>409575</xdr:colOff>
      <xdr:row>274</xdr:row>
      <xdr:rowOff>142875</xdr:rowOff>
    </xdr:to>
    <xdr:sp>
      <xdr:nvSpPr>
        <xdr:cNvPr id="34" name="Rectangle 81" descr="Light downward diagonal"/>
        <xdr:cNvSpPr>
          <a:spLocks/>
        </xdr:cNvSpPr>
      </xdr:nvSpPr>
      <xdr:spPr>
        <a:xfrm>
          <a:off x="1638300" y="48863250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272</xdr:row>
      <xdr:rowOff>85725</xdr:rowOff>
    </xdr:from>
    <xdr:to>
      <xdr:col>5</xdr:col>
      <xdr:colOff>209550</xdr:colOff>
      <xdr:row>274</xdr:row>
      <xdr:rowOff>133350</xdr:rowOff>
    </xdr:to>
    <xdr:sp>
      <xdr:nvSpPr>
        <xdr:cNvPr id="35" name="Rectangle 82" descr="Narrow horizontal"/>
        <xdr:cNvSpPr>
          <a:spLocks/>
        </xdr:cNvSpPr>
      </xdr:nvSpPr>
      <xdr:spPr>
        <a:xfrm>
          <a:off x="3800475" y="48844200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276</xdr:row>
      <xdr:rowOff>0</xdr:rowOff>
    </xdr:from>
    <xdr:to>
      <xdr:col>16</xdr:col>
      <xdr:colOff>0</xdr:colOff>
      <xdr:row>291</xdr:row>
      <xdr:rowOff>95250</xdr:rowOff>
    </xdr:to>
    <xdr:graphicFrame>
      <xdr:nvGraphicFramePr>
        <xdr:cNvPr id="36" name="Chart 83"/>
        <xdr:cNvGraphicFramePr/>
      </xdr:nvGraphicFramePr>
      <xdr:xfrm>
        <a:off x="4857750" y="49406175"/>
        <a:ext cx="4410075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381000</xdr:colOff>
      <xdr:row>273</xdr:row>
      <xdr:rowOff>123825</xdr:rowOff>
    </xdr:from>
    <xdr:to>
      <xdr:col>9</xdr:col>
      <xdr:colOff>466725</xdr:colOff>
      <xdr:row>273</xdr:row>
      <xdr:rowOff>123825</xdr:rowOff>
    </xdr:to>
    <xdr:sp>
      <xdr:nvSpPr>
        <xdr:cNvPr id="37" name="Line 85"/>
        <xdr:cNvSpPr>
          <a:spLocks/>
        </xdr:cNvSpPr>
      </xdr:nvSpPr>
      <xdr:spPr>
        <a:xfrm>
          <a:off x="6115050" y="4904422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</xdr:row>
      <xdr:rowOff>104775</xdr:rowOff>
    </xdr:from>
    <xdr:to>
      <xdr:col>3</xdr:col>
      <xdr:colOff>1066800</xdr:colOff>
      <xdr:row>2</xdr:row>
      <xdr:rowOff>657225</xdr:rowOff>
    </xdr:to>
    <xdr:pic>
      <xdr:nvPicPr>
        <xdr:cNvPr id="38" name="Picture 10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4000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104775</xdr:rowOff>
    </xdr:from>
    <xdr:to>
      <xdr:col>3</xdr:col>
      <xdr:colOff>1066800</xdr:colOff>
      <xdr:row>90</xdr:row>
      <xdr:rowOff>657225</xdr:rowOff>
    </xdr:to>
    <xdr:pic>
      <xdr:nvPicPr>
        <xdr:cNvPr id="39" name="Picture 10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58686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265</xdr:row>
      <xdr:rowOff>104775</xdr:rowOff>
    </xdr:from>
    <xdr:to>
      <xdr:col>3</xdr:col>
      <xdr:colOff>1076325</xdr:colOff>
      <xdr:row>266</xdr:row>
      <xdr:rowOff>657225</xdr:rowOff>
    </xdr:to>
    <xdr:pic>
      <xdr:nvPicPr>
        <xdr:cNvPr id="40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46805850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1114425</xdr:colOff>
      <xdr:row>351</xdr:row>
      <xdr:rowOff>0</xdr:rowOff>
    </xdr:from>
    <xdr:to>
      <xdr:col>15</xdr:col>
      <xdr:colOff>152400</xdr:colOff>
      <xdr:row>351</xdr:row>
      <xdr:rowOff>0</xdr:rowOff>
    </xdr:to>
    <xdr:sp>
      <xdr:nvSpPr>
        <xdr:cNvPr id="41" name="Text Box 104"/>
        <xdr:cNvSpPr txBox="1">
          <a:spLocks noChangeArrowheads="1"/>
        </xdr:cNvSpPr>
      </xdr:nvSpPr>
      <xdr:spPr>
        <a:xfrm>
          <a:off x="2466975" y="61712475"/>
          <a:ext cx="6448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- 1st  QUARTER  2006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Integrated Circuit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351</xdr:row>
      <xdr:rowOff>0</xdr:rowOff>
    </xdr:from>
    <xdr:to>
      <xdr:col>16</xdr:col>
      <xdr:colOff>9525</xdr:colOff>
      <xdr:row>351</xdr:row>
      <xdr:rowOff>0</xdr:rowOff>
    </xdr:to>
    <xdr:sp>
      <xdr:nvSpPr>
        <xdr:cNvPr id="42" name="Text Box 105"/>
        <xdr:cNvSpPr txBox="1">
          <a:spLocks noChangeArrowheads="1"/>
        </xdr:cNvSpPr>
      </xdr:nvSpPr>
      <xdr:spPr>
        <a:xfrm>
          <a:off x="8191500" y="61712475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6
</a:t>
          </a:r>
        </a:p>
      </xdr:txBody>
    </xdr:sp>
    <xdr:clientData/>
  </xdr:twoCellAnchor>
  <xdr:twoCellAnchor>
    <xdr:from>
      <xdr:col>1</xdr:col>
      <xdr:colOff>38100</xdr:colOff>
      <xdr:row>351</xdr:row>
      <xdr:rowOff>0</xdr:rowOff>
    </xdr:from>
    <xdr:to>
      <xdr:col>15</xdr:col>
      <xdr:colOff>485775</xdr:colOff>
      <xdr:row>351</xdr:row>
      <xdr:rowOff>0</xdr:rowOff>
    </xdr:to>
    <xdr:sp>
      <xdr:nvSpPr>
        <xdr:cNvPr id="43" name="Text Box 106"/>
        <xdr:cNvSpPr txBox="1">
          <a:spLocks noChangeArrowheads="1"/>
        </xdr:cNvSpPr>
      </xdr:nvSpPr>
      <xdr:spPr>
        <a:xfrm>
          <a:off x="171450" y="61712475"/>
          <a:ext cx="9077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IC manufacturers who together represent the great majority of the world's IC production.</a:t>
          </a:r>
        </a:p>
      </xdr:txBody>
    </xdr:sp>
    <xdr:clientData/>
  </xdr:twoCellAnchor>
  <xdr:twoCellAnchor>
    <xdr:from>
      <xdr:col>1</xdr:col>
      <xdr:colOff>28575</xdr:colOff>
      <xdr:row>351</xdr:row>
      <xdr:rowOff>0</xdr:rowOff>
    </xdr:from>
    <xdr:to>
      <xdr:col>15</xdr:col>
      <xdr:colOff>466725</xdr:colOff>
      <xdr:row>351</xdr:row>
      <xdr:rowOff>0</xdr:rowOff>
    </xdr:to>
    <xdr:sp>
      <xdr:nvSpPr>
        <xdr:cNvPr id="44" name="Text Box 107"/>
        <xdr:cNvSpPr txBox="1">
          <a:spLocks noChangeArrowheads="1"/>
        </xdr:cNvSpPr>
      </xdr:nvSpPr>
      <xdr:spPr>
        <a:xfrm>
          <a:off x="161925" y="61712475"/>
          <a:ext cx="906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3</xdr:col>
      <xdr:colOff>1171575</xdr:colOff>
      <xdr:row>351</xdr:row>
      <xdr:rowOff>0</xdr:rowOff>
    </xdr:from>
    <xdr:to>
      <xdr:col>11</xdr:col>
      <xdr:colOff>266700</xdr:colOff>
      <xdr:row>351</xdr:row>
      <xdr:rowOff>0</xdr:rowOff>
    </xdr:to>
    <xdr:graphicFrame>
      <xdr:nvGraphicFramePr>
        <xdr:cNvPr id="45" name="Chart 110"/>
        <xdr:cNvGraphicFramePr/>
      </xdr:nvGraphicFramePr>
      <xdr:xfrm>
        <a:off x="2524125" y="61712475"/>
        <a:ext cx="44862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95250</xdr:colOff>
      <xdr:row>351</xdr:row>
      <xdr:rowOff>0</xdr:rowOff>
    </xdr:from>
    <xdr:to>
      <xdr:col>16</xdr:col>
      <xdr:colOff>504825</xdr:colOff>
      <xdr:row>351</xdr:row>
      <xdr:rowOff>0</xdr:rowOff>
    </xdr:to>
    <xdr:sp>
      <xdr:nvSpPr>
        <xdr:cNvPr id="46" name="Text Box 111"/>
        <xdr:cNvSpPr txBox="1">
          <a:spLocks noChangeArrowheads="1"/>
        </xdr:cNvSpPr>
      </xdr:nvSpPr>
      <xdr:spPr>
        <a:xfrm>
          <a:off x="228600" y="61712475"/>
          <a:ext cx="954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3</xdr:col>
      <xdr:colOff>1190625</xdr:colOff>
      <xdr:row>351</xdr:row>
      <xdr:rowOff>0</xdr:rowOff>
    </xdr:from>
    <xdr:to>
      <xdr:col>12</xdr:col>
      <xdr:colOff>333375</xdr:colOff>
      <xdr:row>351</xdr:row>
      <xdr:rowOff>0</xdr:rowOff>
    </xdr:to>
    <xdr:graphicFrame>
      <xdr:nvGraphicFramePr>
        <xdr:cNvPr id="47" name="Chart 117"/>
        <xdr:cNvGraphicFramePr/>
      </xdr:nvGraphicFramePr>
      <xdr:xfrm>
        <a:off x="2543175" y="61712475"/>
        <a:ext cx="5038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1133475</xdr:colOff>
      <xdr:row>354</xdr:row>
      <xdr:rowOff>0</xdr:rowOff>
    </xdr:from>
    <xdr:to>
      <xdr:col>15</xdr:col>
      <xdr:colOff>161925</xdr:colOff>
      <xdr:row>355</xdr:row>
      <xdr:rowOff>104775</xdr:rowOff>
    </xdr:to>
    <xdr:sp>
      <xdr:nvSpPr>
        <xdr:cNvPr id="48" name="Text Box 119"/>
        <xdr:cNvSpPr txBox="1">
          <a:spLocks noChangeArrowheads="1"/>
        </xdr:cNvSpPr>
      </xdr:nvSpPr>
      <xdr:spPr>
        <a:xfrm>
          <a:off x="2486025" y="62322075"/>
          <a:ext cx="64389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  <xdr:twoCellAnchor>
    <xdr:from>
      <xdr:col>13</xdr:col>
      <xdr:colOff>438150</xdr:colOff>
      <xdr:row>354</xdr:row>
      <xdr:rowOff>66675</xdr:rowOff>
    </xdr:from>
    <xdr:to>
      <xdr:col>16</xdr:col>
      <xdr:colOff>28575</xdr:colOff>
      <xdr:row>354</xdr:row>
      <xdr:rowOff>409575</xdr:rowOff>
    </xdr:to>
    <xdr:sp>
      <xdr:nvSpPr>
        <xdr:cNvPr id="49" name="Text Box 120"/>
        <xdr:cNvSpPr txBox="1">
          <a:spLocks noChangeArrowheads="1"/>
        </xdr:cNvSpPr>
      </xdr:nvSpPr>
      <xdr:spPr>
        <a:xfrm>
          <a:off x="8191500" y="62388750"/>
          <a:ext cx="11049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5 of 5</a:t>
          </a:r>
        </a:p>
      </xdr:txBody>
    </xdr:sp>
    <xdr:clientData/>
  </xdr:twoCellAnchor>
  <xdr:twoCellAnchor>
    <xdr:from>
      <xdr:col>1</xdr:col>
      <xdr:colOff>85725</xdr:colOff>
      <xdr:row>430</xdr:row>
      <xdr:rowOff>9525</xdr:rowOff>
    </xdr:from>
    <xdr:to>
      <xdr:col>15</xdr:col>
      <xdr:colOff>485775</xdr:colOff>
      <xdr:row>431</xdr:row>
      <xdr:rowOff>123825</xdr:rowOff>
    </xdr:to>
    <xdr:sp>
      <xdr:nvSpPr>
        <xdr:cNvPr id="50" name="Text Box 121"/>
        <xdr:cNvSpPr txBox="1">
          <a:spLocks noChangeArrowheads="1"/>
        </xdr:cNvSpPr>
      </xdr:nvSpPr>
      <xdr:spPr>
        <a:xfrm>
          <a:off x="219075" y="76714350"/>
          <a:ext cx="9029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57150</xdr:colOff>
      <xdr:row>431</xdr:row>
      <xdr:rowOff>133350</xdr:rowOff>
    </xdr:from>
    <xdr:to>
      <xdr:col>15</xdr:col>
      <xdr:colOff>466725</xdr:colOff>
      <xdr:row>433</xdr:row>
      <xdr:rowOff>104775</xdr:rowOff>
    </xdr:to>
    <xdr:sp>
      <xdr:nvSpPr>
        <xdr:cNvPr id="51" name="Text Box 122"/>
        <xdr:cNvSpPr txBox="1">
          <a:spLocks noChangeArrowheads="1"/>
        </xdr:cNvSpPr>
      </xdr:nvSpPr>
      <xdr:spPr>
        <a:xfrm>
          <a:off x="190500" y="77000100"/>
          <a:ext cx="90392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Lantie 4    5512 NG    VESSEM    The Netherlands</a:t>
          </a:r>
        </a:p>
      </xdr:txBody>
    </xdr:sp>
    <xdr:clientData/>
  </xdr:twoCellAnchor>
  <xdr:twoCellAnchor>
    <xdr:from>
      <xdr:col>1</xdr:col>
      <xdr:colOff>133350</xdr:colOff>
      <xdr:row>363</xdr:row>
      <xdr:rowOff>76200</xdr:rowOff>
    </xdr:from>
    <xdr:to>
      <xdr:col>7</xdr:col>
      <xdr:colOff>28575</xdr:colOff>
      <xdr:row>379</xdr:row>
      <xdr:rowOff>152400</xdr:rowOff>
    </xdr:to>
    <xdr:graphicFrame>
      <xdr:nvGraphicFramePr>
        <xdr:cNvPr id="52" name="Chart 123"/>
        <xdr:cNvGraphicFramePr/>
      </xdr:nvGraphicFramePr>
      <xdr:xfrm>
        <a:off x="266700" y="64789050"/>
        <a:ext cx="4486275" cy="2667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95250</xdr:colOff>
      <xdr:row>355</xdr:row>
      <xdr:rowOff>323850</xdr:rowOff>
    </xdr:from>
    <xdr:to>
      <xdr:col>16</xdr:col>
      <xdr:colOff>504825</xdr:colOff>
      <xdr:row>363</xdr:row>
      <xdr:rowOff>38100</xdr:rowOff>
    </xdr:to>
    <xdr:sp>
      <xdr:nvSpPr>
        <xdr:cNvPr id="53" name="Text Box 124"/>
        <xdr:cNvSpPr txBox="1">
          <a:spLocks noChangeArrowheads="1"/>
        </xdr:cNvSpPr>
      </xdr:nvSpPr>
      <xdr:spPr>
        <a:xfrm>
          <a:off x="228600" y="63360300"/>
          <a:ext cx="9544050" cy="1390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wafers, except for the 300mm wafer data where annotated as "numbers of wafers".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 =  Wafer-Starts per Week.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Capacity  WSpW                       Actual  WSpW                                        Utilisation of capacity in percent    </a:t>
          </a:r>
        </a:p>
      </xdr:txBody>
    </xdr:sp>
    <xdr:clientData/>
  </xdr:twoCellAnchor>
  <xdr:twoCellAnchor>
    <xdr:from>
      <xdr:col>9</xdr:col>
      <xdr:colOff>85725</xdr:colOff>
      <xdr:row>361</xdr:row>
      <xdr:rowOff>123825</xdr:rowOff>
    </xdr:from>
    <xdr:to>
      <xdr:col>10</xdr:col>
      <xdr:colOff>266700</xdr:colOff>
      <xdr:row>361</xdr:row>
      <xdr:rowOff>123825</xdr:rowOff>
    </xdr:to>
    <xdr:sp>
      <xdr:nvSpPr>
        <xdr:cNvPr id="54" name="Line 125"/>
        <xdr:cNvSpPr>
          <a:spLocks/>
        </xdr:cNvSpPr>
      </xdr:nvSpPr>
      <xdr:spPr>
        <a:xfrm>
          <a:off x="5819775" y="645128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379</xdr:row>
      <xdr:rowOff>66675</xdr:rowOff>
    </xdr:from>
    <xdr:to>
      <xdr:col>16</xdr:col>
      <xdr:colOff>190500</xdr:colOff>
      <xdr:row>395</xdr:row>
      <xdr:rowOff>66675</xdr:rowOff>
    </xdr:to>
    <xdr:graphicFrame>
      <xdr:nvGraphicFramePr>
        <xdr:cNvPr id="55" name="Chart 126"/>
        <xdr:cNvGraphicFramePr/>
      </xdr:nvGraphicFramePr>
      <xdr:xfrm>
        <a:off x="4762500" y="67370325"/>
        <a:ext cx="469582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285750</xdr:colOff>
      <xdr:row>360</xdr:row>
      <xdr:rowOff>104775</xdr:rowOff>
    </xdr:from>
    <xdr:to>
      <xdr:col>3</xdr:col>
      <xdr:colOff>409575</xdr:colOff>
      <xdr:row>362</xdr:row>
      <xdr:rowOff>142875</xdr:rowOff>
    </xdr:to>
    <xdr:sp>
      <xdr:nvSpPr>
        <xdr:cNvPr id="56" name="Rectangle 127" descr="Light downward diagonal"/>
        <xdr:cNvSpPr>
          <a:spLocks/>
        </xdr:cNvSpPr>
      </xdr:nvSpPr>
      <xdr:spPr>
        <a:xfrm>
          <a:off x="1638300" y="64331850"/>
          <a:ext cx="123825" cy="361950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360</xdr:row>
      <xdr:rowOff>85725</xdr:rowOff>
    </xdr:from>
    <xdr:to>
      <xdr:col>5</xdr:col>
      <xdr:colOff>209550</xdr:colOff>
      <xdr:row>362</xdr:row>
      <xdr:rowOff>133350</xdr:rowOff>
    </xdr:to>
    <xdr:sp>
      <xdr:nvSpPr>
        <xdr:cNvPr id="57" name="Rectangle 128" descr="Narrow horizontal"/>
        <xdr:cNvSpPr>
          <a:spLocks/>
        </xdr:cNvSpPr>
      </xdr:nvSpPr>
      <xdr:spPr>
        <a:xfrm>
          <a:off x="3800475" y="64312800"/>
          <a:ext cx="123825" cy="37147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364</xdr:row>
      <xdr:rowOff>0</xdr:rowOff>
    </xdr:from>
    <xdr:to>
      <xdr:col>16</xdr:col>
      <xdr:colOff>0</xdr:colOff>
      <xdr:row>379</xdr:row>
      <xdr:rowOff>95250</xdr:rowOff>
    </xdr:to>
    <xdr:graphicFrame>
      <xdr:nvGraphicFramePr>
        <xdr:cNvPr id="58" name="Chart 129"/>
        <xdr:cNvGraphicFramePr/>
      </xdr:nvGraphicFramePr>
      <xdr:xfrm>
        <a:off x="4857750" y="64874775"/>
        <a:ext cx="4410075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381000</xdr:colOff>
      <xdr:row>361</xdr:row>
      <xdr:rowOff>123825</xdr:rowOff>
    </xdr:from>
    <xdr:to>
      <xdr:col>9</xdr:col>
      <xdr:colOff>466725</xdr:colOff>
      <xdr:row>361</xdr:row>
      <xdr:rowOff>123825</xdr:rowOff>
    </xdr:to>
    <xdr:sp>
      <xdr:nvSpPr>
        <xdr:cNvPr id="59" name="Line 130"/>
        <xdr:cNvSpPr>
          <a:spLocks/>
        </xdr:cNvSpPr>
      </xdr:nvSpPr>
      <xdr:spPr>
        <a:xfrm>
          <a:off x="6115050" y="64512825"/>
          <a:ext cx="857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378</xdr:row>
      <xdr:rowOff>76200</xdr:rowOff>
    </xdr:from>
    <xdr:to>
      <xdr:col>6</xdr:col>
      <xdr:colOff>400050</xdr:colOff>
      <xdr:row>394</xdr:row>
      <xdr:rowOff>123825</xdr:rowOff>
    </xdr:to>
    <xdr:graphicFrame>
      <xdr:nvGraphicFramePr>
        <xdr:cNvPr id="60" name="Chart 131"/>
        <xdr:cNvGraphicFramePr/>
      </xdr:nvGraphicFramePr>
      <xdr:xfrm>
        <a:off x="114300" y="67217925"/>
        <a:ext cx="4505325" cy="2638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oneCell">
    <xdr:from>
      <xdr:col>2</xdr:col>
      <xdr:colOff>9525</xdr:colOff>
      <xdr:row>353</xdr:row>
      <xdr:rowOff>104775</xdr:rowOff>
    </xdr:from>
    <xdr:to>
      <xdr:col>3</xdr:col>
      <xdr:colOff>1076325</xdr:colOff>
      <xdr:row>354</xdr:row>
      <xdr:rowOff>657225</xdr:rowOff>
    </xdr:to>
    <xdr:pic>
      <xdr:nvPicPr>
        <xdr:cNvPr id="61" name="Picture 1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6226492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291</xdr:row>
      <xdr:rowOff>66675</xdr:rowOff>
    </xdr:from>
    <xdr:to>
      <xdr:col>16</xdr:col>
      <xdr:colOff>85725</xdr:colOff>
      <xdr:row>307</xdr:row>
      <xdr:rowOff>66675</xdr:rowOff>
    </xdr:to>
    <xdr:graphicFrame>
      <xdr:nvGraphicFramePr>
        <xdr:cNvPr id="62" name="Chart 144"/>
        <xdr:cNvGraphicFramePr/>
      </xdr:nvGraphicFramePr>
      <xdr:xfrm>
        <a:off x="4829175" y="51901725"/>
        <a:ext cx="4524375" cy="2590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1114425</xdr:colOff>
      <xdr:row>178</xdr:row>
      <xdr:rowOff>0</xdr:rowOff>
    </xdr:from>
    <xdr:to>
      <xdr:col>15</xdr:col>
      <xdr:colOff>142875</xdr:colOff>
      <xdr:row>179</xdr:row>
      <xdr:rowOff>152400</xdr:rowOff>
    </xdr:to>
    <xdr:sp>
      <xdr:nvSpPr>
        <xdr:cNvPr id="63" name="Text Box 57"/>
        <xdr:cNvSpPr txBox="1">
          <a:spLocks noChangeArrowheads="1"/>
        </xdr:cNvSpPr>
      </xdr:nvSpPr>
      <xdr:spPr>
        <a:xfrm>
          <a:off x="2466975" y="31394400"/>
          <a:ext cx="643890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STATISTICS  REPORT - 4th  QUARTER  2010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Wafer - Fab Capacity and Utilisation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  <xdr:twoCellAnchor>
    <xdr:from>
      <xdr:col>13</xdr:col>
      <xdr:colOff>438150</xdr:colOff>
      <xdr:row>178</xdr:row>
      <xdr:rowOff>66675</xdr:rowOff>
    </xdr:from>
    <xdr:to>
      <xdr:col>16</xdr:col>
      <xdr:colOff>9525</xdr:colOff>
      <xdr:row>178</xdr:row>
      <xdr:rowOff>381000</xdr:rowOff>
    </xdr:to>
    <xdr:sp>
      <xdr:nvSpPr>
        <xdr:cNvPr id="64" name="Text Box 58"/>
        <xdr:cNvSpPr txBox="1">
          <a:spLocks noChangeArrowheads="1"/>
        </xdr:cNvSpPr>
      </xdr:nvSpPr>
      <xdr:spPr>
        <a:xfrm>
          <a:off x="8191500" y="31461075"/>
          <a:ext cx="10858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Page 3 of 5</a:t>
          </a:r>
        </a:p>
      </xdr:txBody>
    </xdr:sp>
    <xdr:clientData/>
  </xdr:twoCellAnchor>
  <xdr:twoCellAnchor>
    <xdr:from>
      <xdr:col>1</xdr:col>
      <xdr:colOff>38100</xdr:colOff>
      <xdr:row>258</xdr:row>
      <xdr:rowOff>0</xdr:rowOff>
    </xdr:from>
    <xdr:to>
      <xdr:col>15</xdr:col>
      <xdr:colOff>485775</xdr:colOff>
      <xdr:row>259</xdr:row>
      <xdr:rowOff>85725</xdr:rowOff>
    </xdr:to>
    <xdr:sp>
      <xdr:nvSpPr>
        <xdr:cNvPr id="65" name="Text Box 59"/>
        <xdr:cNvSpPr txBox="1">
          <a:spLocks noChangeArrowheads="1"/>
        </xdr:cNvSpPr>
      </xdr:nvSpPr>
      <xdr:spPr>
        <a:xfrm>
          <a:off x="171450" y="45434250"/>
          <a:ext cx="9077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These statistics are based on data supplied by merchant SC manufacturers who together represent the majority of the world's SC production.</a:t>
          </a:r>
        </a:p>
      </xdr:txBody>
    </xdr:sp>
    <xdr:clientData/>
  </xdr:twoCellAnchor>
  <xdr:twoCellAnchor>
    <xdr:from>
      <xdr:col>1</xdr:col>
      <xdr:colOff>28575</xdr:colOff>
      <xdr:row>259</xdr:row>
      <xdr:rowOff>133350</xdr:rowOff>
    </xdr:from>
    <xdr:to>
      <xdr:col>15</xdr:col>
      <xdr:colOff>466725</xdr:colOff>
      <xdr:row>261</xdr:row>
      <xdr:rowOff>104775</xdr:rowOff>
    </xdr:to>
    <xdr:sp>
      <xdr:nvSpPr>
        <xdr:cNvPr id="66" name="Text Box 60"/>
        <xdr:cNvSpPr txBox="1">
          <a:spLocks noChangeArrowheads="1"/>
        </xdr:cNvSpPr>
      </xdr:nvSpPr>
      <xdr:spPr>
        <a:xfrm>
          <a:off x="161925" y="45729525"/>
          <a:ext cx="9067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SEMICONDUCTOR  INTERNATIONAL  CAPACITY  STATISTICS                   Lantie 4    5512 NG    VESSEM    The Netherlands</a:t>
          </a:r>
        </a:p>
      </xdr:txBody>
    </xdr:sp>
    <xdr:clientData/>
  </xdr:twoCellAnchor>
  <xdr:twoCellAnchor>
    <xdr:from>
      <xdr:col>7</xdr:col>
      <xdr:colOff>85725</xdr:colOff>
      <xdr:row>187</xdr:row>
      <xdr:rowOff>38100</xdr:rowOff>
    </xdr:from>
    <xdr:to>
      <xdr:col>16</xdr:col>
      <xdr:colOff>133350</xdr:colOff>
      <xdr:row>203</xdr:row>
      <xdr:rowOff>85725</xdr:rowOff>
    </xdr:to>
    <xdr:graphicFrame>
      <xdr:nvGraphicFramePr>
        <xdr:cNvPr id="67" name="Chart 64"/>
        <xdr:cNvGraphicFramePr/>
      </xdr:nvGraphicFramePr>
      <xdr:xfrm>
        <a:off x="4810125" y="33813750"/>
        <a:ext cx="4591050" cy="2638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95250</xdr:colOff>
      <xdr:row>179</xdr:row>
      <xdr:rowOff>342900</xdr:rowOff>
    </xdr:from>
    <xdr:to>
      <xdr:col>16</xdr:col>
      <xdr:colOff>504825</xdr:colOff>
      <xdr:row>187</xdr:row>
      <xdr:rowOff>123825</xdr:rowOff>
    </xdr:to>
    <xdr:sp>
      <xdr:nvSpPr>
        <xdr:cNvPr id="68" name="Text Box 65"/>
        <xdr:cNvSpPr txBox="1">
          <a:spLocks noChangeArrowheads="1"/>
        </xdr:cNvSpPr>
      </xdr:nvSpPr>
      <xdr:spPr>
        <a:xfrm>
          <a:off x="228600" y="32442150"/>
          <a:ext cx="95440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All MOS data are expressed in 8 inch equivalent wafers.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WSpW = Wafer-Starts per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</a:t>
          </a:r>
          <a:r>
            <a:rPr lang="en-US" cap="none" sz="12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Legends 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Capacity  WSpW                         Actual  WSpW                                      Utilisation of capacity in percent       </a:t>
          </a:r>
        </a:p>
      </xdr:txBody>
    </xdr:sp>
    <xdr:clientData/>
  </xdr:twoCellAnchor>
  <xdr:twoCellAnchor>
    <xdr:from>
      <xdr:col>9</xdr:col>
      <xdr:colOff>57150</xdr:colOff>
      <xdr:row>186</xdr:row>
      <xdr:rowOff>38100</xdr:rowOff>
    </xdr:from>
    <xdr:to>
      <xdr:col>10</xdr:col>
      <xdr:colOff>238125</xdr:colOff>
      <xdr:row>186</xdr:row>
      <xdr:rowOff>38100</xdr:rowOff>
    </xdr:to>
    <xdr:sp>
      <xdr:nvSpPr>
        <xdr:cNvPr id="69" name="Line 66"/>
        <xdr:cNvSpPr>
          <a:spLocks/>
        </xdr:cNvSpPr>
      </xdr:nvSpPr>
      <xdr:spPr>
        <a:xfrm>
          <a:off x="5791200" y="33651825"/>
          <a:ext cx="685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184</xdr:row>
      <xdr:rowOff>152400</xdr:rowOff>
    </xdr:from>
    <xdr:to>
      <xdr:col>3</xdr:col>
      <xdr:colOff>447675</xdr:colOff>
      <xdr:row>187</xdr:row>
      <xdr:rowOff>19050</xdr:rowOff>
    </xdr:to>
    <xdr:sp>
      <xdr:nvSpPr>
        <xdr:cNvPr id="70" name="Rectangle 68" descr="Light downward diagonal"/>
        <xdr:cNvSpPr>
          <a:spLocks/>
        </xdr:cNvSpPr>
      </xdr:nvSpPr>
      <xdr:spPr>
        <a:xfrm>
          <a:off x="1676400" y="33442275"/>
          <a:ext cx="123825" cy="3524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185</xdr:row>
      <xdr:rowOff>0</xdr:rowOff>
    </xdr:from>
    <xdr:to>
      <xdr:col>5</xdr:col>
      <xdr:colOff>219075</xdr:colOff>
      <xdr:row>187</xdr:row>
      <xdr:rowOff>0</xdr:rowOff>
    </xdr:to>
    <xdr:sp>
      <xdr:nvSpPr>
        <xdr:cNvPr id="71" name="Rectangle 69" descr="Narrow horizontal"/>
        <xdr:cNvSpPr>
          <a:spLocks/>
        </xdr:cNvSpPr>
      </xdr:nvSpPr>
      <xdr:spPr>
        <a:xfrm>
          <a:off x="3810000" y="33451800"/>
          <a:ext cx="123825" cy="32385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186</xdr:row>
      <xdr:rowOff>0</xdr:rowOff>
    </xdr:from>
    <xdr:to>
      <xdr:col>9</xdr:col>
      <xdr:colOff>409575</xdr:colOff>
      <xdr:row>186</xdr:row>
      <xdr:rowOff>0</xdr:rowOff>
    </xdr:to>
    <xdr:sp>
      <xdr:nvSpPr>
        <xdr:cNvPr id="72" name="AutoShape 70"/>
        <xdr:cNvSpPr>
          <a:spLocks/>
        </xdr:cNvSpPr>
      </xdr:nvSpPr>
      <xdr:spPr>
        <a:xfrm>
          <a:off x="6143625" y="336137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186</xdr:row>
      <xdr:rowOff>38100</xdr:rowOff>
    </xdr:from>
    <xdr:to>
      <xdr:col>9</xdr:col>
      <xdr:colOff>419100</xdr:colOff>
      <xdr:row>186</xdr:row>
      <xdr:rowOff>38100</xdr:rowOff>
    </xdr:to>
    <xdr:sp>
      <xdr:nvSpPr>
        <xdr:cNvPr id="73" name="Line 71"/>
        <xdr:cNvSpPr>
          <a:spLocks/>
        </xdr:cNvSpPr>
      </xdr:nvSpPr>
      <xdr:spPr>
        <a:xfrm>
          <a:off x="6086475" y="33651825"/>
          <a:ext cx="666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177</xdr:row>
      <xdr:rowOff>76200</xdr:rowOff>
    </xdr:from>
    <xdr:to>
      <xdr:col>3</xdr:col>
      <xdr:colOff>1076325</xdr:colOff>
      <xdr:row>178</xdr:row>
      <xdr:rowOff>628650</xdr:rowOff>
    </xdr:to>
    <xdr:pic>
      <xdr:nvPicPr>
        <xdr:cNvPr id="74" name="Picture 10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4350" y="31308675"/>
          <a:ext cx="1914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186</xdr:row>
      <xdr:rowOff>95250</xdr:rowOff>
    </xdr:from>
    <xdr:to>
      <xdr:col>6</xdr:col>
      <xdr:colOff>495300</xdr:colOff>
      <xdr:row>204</xdr:row>
      <xdr:rowOff>47625</xdr:rowOff>
    </xdr:to>
    <xdr:graphicFrame>
      <xdr:nvGraphicFramePr>
        <xdr:cNvPr id="75" name="Chart 136"/>
        <xdr:cNvGraphicFramePr/>
      </xdr:nvGraphicFramePr>
      <xdr:xfrm>
        <a:off x="95250" y="33708975"/>
        <a:ext cx="4619625" cy="28670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133350</xdr:colOff>
      <xdr:row>291</xdr:row>
      <xdr:rowOff>57150</xdr:rowOff>
    </xdr:from>
    <xdr:to>
      <xdr:col>7</xdr:col>
      <xdr:colOff>28575</xdr:colOff>
      <xdr:row>307</xdr:row>
      <xdr:rowOff>133350</xdr:rowOff>
    </xdr:to>
    <xdr:graphicFrame>
      <xdr:nvGraphicFramePr>
        <xdr:cNvPr id="76" name="Chart 77"/>
        <xdr:cNvGraphicFramePr/>
      </xdr:nvGraphicFramePr>
      <xdr:xfrm>
        <a:off x="266700" y="51892200"/>
        <a:ext cx="4486275" cy="2667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85725</xdr:colOff>
      <xdr:row>201</xdr:row>
      <xdr:rowOff>95250</xdr:rowOff>
    </xdr:from>
    <xdr:to>
      <xdr:col>6</xdr:col>
      <xdr:colOff>485775</xdr:colOff>
      <xdr:row>219</xdr:row>
      <xdr:rowOff>47625</xdr:rowOff>
    </xdr:to>
    <xdr:graphicFrame>
      <xdr:nvGraphicFramePr>
        <xdr:cNvPr id="77" name="Chart 136"/>
        <xdr:cNvGraphicFramePr/>
      </xdr:nvGraphicFramePr>
      <xdr:xfrm>
        <a:off x="85725" y="36137850"/>
        <a:ext cx="4619625" cy="2867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</xdr:col>
      <xdr:colOff>114300</xdr:colOff>
      <xdr:row>202</xdr:row>
      <xdr:rowOff>38100</xdr:rowOff>
    </xdr:from>
    <xdr:to>
      <xdr:col>16</xdr:col>
      <xdr:colOff>161925</xdr:colOff>
      <xdr:row>218</xdr:row>
      <xdr:rowOff>85725</xdr:rowOff>
    </xdr:to>
    <xdr:graphicFrame>
      <xdr:nvGraphicFramePr>
        <xdr:cNvPr id="78" name="Chart 64"/>
        <xdr:cNvGraphicFramePr/>
      </xdr:nvGraphicFramePr>
      <xdr:xfrm>
        <a:off x="4838700" y="36242625"/>
        <a:ext cx="4591050" cy="2638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104775</xdr:colOff>
      <xdr:row>115</xdr:row>
      <xdr:rowOff>0</xdr:rowOff>
    </xdr:from>
    <xdr:to>
      <xdr:col>16</xdr:col>
      <xdr:colOff>200025</xdr:colOff>
      <xdr:row>131</xdr:row>
      <xdr:rowOff>47625</xdr:rowOff>
    </xdr:to>
    <xdr:graphicFrame>
      <xdr:nvGraphicFramePr>
        <xdr:cNvPr id="79" name="Chart 49"/>
        <xdr:cNvGraphicFramePr/>
      </xdr:nvGraphicFramePr>
      <xdr:xfrm>
        <a:off x="4829175" y="20897850"/>
        <a:ext cx="4638675" cy="2638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57421875" style="0" customWidth="1"/>
    <col min="3" max="3" width="12.7109375" style="0" customWidth="1"/>
    <col min="4" max="4" width="27.8515625" style="0" customWidth="1"/>
    <col min="5" max="17" width="7.57421875" style="0" customWidth="1"/>
    <col min="18" max="18" width="2.00390625" style="0" customWidth="1"/>
  </cols>
  <sheetData>
    <row r="1" spans="4:8" ht="23.25" customHeight="1">
      <c r="D1" s="33"/>
      <c r="G1" s="6"/>
      <c r="H1" s="32"/>
    </row>
    <row r="2" ht="12.75" customHeight="1"/>
    <row r="3" ht="55.5" customHeight="1">
      <c r="D3" s="1"/>
    </row>
    <row r="4" ht="42.75" customHeight="1">
      <c r="I4" s="32"/>
    </row>
    <row r="23" spans="5:16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5:16" ht="12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5:16" ht="12.75">
      <c r="E25" s="2"/>
      <c r="G25" s="2"/>
      <c r="I25" s="2"/>
      <c r="K25" s="2"/>
      <c r="L25" s="2"/>
      <c r="M25" s="2"/>
      <c r="N25" s="2"/>
      <c r="O25" s="2"/>
      <c r="P25" s="2"/>
    </row>
    <row r="26" spans="5:16" ht="12.75">
      <c r="E26" s="2"/>
      <c r="G26" s="2"/>
      <c r="I26" s="2"/>
      <c r="K26" s="2"/>
      <c r="L26" s="2"/>
      <c r="M26" s="2"/>
      <c r="N26" s="2"/>
      <c r="O26" s="2"/>
      <c r="P26" s="2"/>
    </row>
    <row r="27" spans="5:16" ht="12.75">
      <c r="E27" s="2"/>
      <c r="G27" s="2"/>
      <c r="I27" s="2"/>
      <c r="K27" s="2"/>
      <c r="L27" s="2"/>
      <c r="M27" s="2"/>
      <c r="N27" s="2"/>
      <c r="O27" s="2"/>
      <c r="P27" s="2"/>
    </row>
    <row r="28" spans="5:16" ht="12.75">
      <c r="E28" s="2"/>
      <c r="G28" s="2"/>
      <c r="I28" s="2"/>
      <c r="K28" s="2"/>
      <c r="L28" s="2"/>
      <c r="M28" s="2"/>
      <c r="N28" s="2"/>
      <c r="O28" s="2"/>
      <c r="P28" s="2"/>
    </row>
    <row r="29" spans="5:16" ht="12.75">
      <c r="E29" s="2"/>
      <c r="G29" s="2"/>
      <c r="I29" s="2"/>
      <c r="K29" s="2"/>
      <c r="L29" s="2"/>
      <c r="M29" s="2"/>
      <c r="N29" s="2"/>
      <c r="O29" s="2"/>
      <c r="P29" s="2"/>
    </row>
    <row r="30" spans="5:16" ht="12.75">
      <c r="E30" s="2"/>
      <c r="G30" s="2"/>
      <c r="I30" s="2"/>
      <c r="K30" s="2"/>
      <c r="L30" s="2"/>
      <c r="M30" s="2"/>
      <c r="N30" s="2"/>
      <c r="O30" s="2"/>
      <c r="P30" s="2"/>
    </row>
    <row r="31" spans="5:16" ht="12.75">
      <c r="E31" s="2"/>
      <c r="G31" s="2"/>
      <c r="I31" s="2"/>
      <c r="K31" s="2"/>
      <c r="L31" s="2"/>
      <c r="M31" s="2"/>
      <c r="N31" s="2"/>
      <c r="O31" s="2"/>
      <c r="P31" s="2"/>
    </row>
    <row r="32" spans="5:16" ht="12.75">
      <c r="E32" s="2"/>
      <c r="G32" s="2"/>
      <c r="I32" s="2"/>
      <c r="K32" s="2"/>
      <c r="L32" s="2"/>
      <c r="M32" s="2"/>
      <c r="N32" s="2"/>
      <c r="O32" s="2"/>
      <c r="P32" s="2"/>
    </row>
    <row r="33" spans="5:16" ht="12.75">
      <c r="E33" s="2"/>
      <c r="G33" s="2"/>
      <c r="I33" s="2"/>
      <c r="K33" s="2"/>
      <c r="L33" s="2"/>
      <c r="M33" s="2"/>
      <c r="N33" s="2"/>
      <c r="O33" s="2"/>
      <c r="P33" s="2"/>
    </row>
    <row r="34" spans="5:16" ht="12.75">
      <c r="E34" s="2"/>
      <c r="G34" s="2"/>
      <c r="I34" s="2"/>
      <c r="K34" s="2"/>
      <c r="L34" s="2"/>
      <c r="M34" s="2"/>
      <c r="N34" s="2"/>
      <c r="O34" s="2"/>
      <c r="P34" s="2"/>
    </row>
    <row r="35" spans="3:16" ht="12.75">
      <c r="C35" s="10"/>
      <c r="E35" s="2"/>
      <c r="G35" s="2"/>
      <c r="I35" s="2"/>
      <c r="K35" s="2"/>
      <c r="L35" s="2"/>
      <c r="M35" s="2"/>
      <c r="N35" s="2"/>
      <c r="O35" s="2"/>
      <c r="P35" s="2"/>
    </row>
    <row r="36" spans="5:16" ht="12.75">
      <c r="E36" s="2"/>
      <c r="G36" s="2"/>
      <c r="I36" s="2"/>
      <c r="K36" s="2"/>
      <c r="L36" s="2"/>
      <c r="M36" s="2"/>
      <c r="N36" s="2"/>
      <c r="O36" s="2"/>
      <c r="P36" s="2"/>
    </row>
    <row r="37" spans="5:16" ht="12.75">
      <c r="E37" s="2"/>
      <c r="G37" s="2"/>
      <c r="I37" s="2"/>
      <c r="K37" s="2"/>
      <c r="L37" s="2"/>
      <c r="M37" s="2"/>
      <c r="N37" s="2"/>
      <c r="O37" s="2"/>
      <c r="P37" s="2"/>
    </row>
    <row r="38" spans="5:16" ht="12.75">
      <c r="E38" s="2"/>
      <c r="G38" s="2"/>
      <c r="I38" s="2"/>
      <c r="K38" s="2"/>
      <c r="L38" s="2"/>
      <c r="M38" s="2"/>
      <c r="N38" s="2"/>
      <c r="O38" s="2"/>
      <c r="P38" s="2"/>
    </row>
    <row r="39" spans="5:16" ht="12.75">
      <c r="E39" s="2"/>
      <c r="G39" s="2"/>
      <c r="I39" s="2"/>
      <c r="K39" s="2"/>
      <c r="L39" s="2"/>
      <c r="M39" s="2"/>
      <c r="N39" s="2"/>
      <c r="O39" s="2"/>
      <c r="P39" s="2"/>
    </row>
    <row r="40" spans="5:16" ht="12.75">
      <c r="E40" s="2"/>
      <c r="G40" s="2"/>
      <c r="I40" s="2"/>
      <c r="K40" s="2"/>
      <c r="L40" s="2"/>
      <c r="M40" s="2"/>
      <c r="N40" s="2"/>
      <c r="O40" s="2"/>
      <c r="P40" s="2"/>
    </row>
    <row r="41" spans="5:16" ht="12.75">
      <c r="E41" s="2"/>
      <c r="G41" s="2"/>
      <c r="I41" s="2"/>
      <c r="K41" s="2"/>
      <c r="L41" s="2"/>
      <c r="M41" s="2"/>
      <c r="N41" s="2"/>
      <c r="O41" s="2"/>
      <c r="P41" s="2"/>
    </row>
    <row r="42" spans="5:16" ht="12.75">
      <c r="E42" s="2"/>
      <c r="G42" s="2"/>
      <c r="I42" s="2"/>
      <c r="K42" s="2"/>
      <c r="L42" s="2"/>
      <c r="M42" s="2"/>
      <c r="N42" s="2"/>
      <c r="O42" s="2"/>
      <c r="P42" s="2"/>
    </row>
    <row r="43" spans="5:16" ht="12.75">
      <c r="E43" s="2"/>
      <c r="G43" s="2"/>
      <c r="I43" s="2"/>
      <c r="K43" s="2"/>
      <c r="L43" s="2"/>
      <c r="M43" s="2"/>
      <c r="N43" s="2"/>
      <c r="O43" s="2"/>
      <c r="P43" s="2"/>
    </row>
    <row r="44" spans="5:16" ht="12.75">
      <c r="E44" s="2"/>
      <c r="G44" s="2"/>
      <c r="I44" s="2"/>
      <c r="K44" s="2"/>
      <c r="L44" s="2"/>
      <c r="M44" s="2"/>
      <c r="N44" s="2"/>
      <c r="O44" s="2"/>
      <c r="P44" s="2"/>
    </row>
    <row r="45" spans="5:16" ht="25.5">
      <c r="E45" s="67" t="s">
        <v>31</v>
      </c>
      <c r="F45" s="67" t="s">
        <v>32</v>
      </c>
      <c r="G45" s="67" t="s">
        <v>33</v>
      </c>
      <c r="H45" s="67" t="s">
        <v>34</v>
      </c>
      <c r="I45" s="67" t="s">
        <v>35</v>
      </c>
      <c r="J45" s="67" t="s">
        <v>36</v>
      </c>
      <c r="K45" s="67" t="s">
        <v>37</v>
      </c>
      <c r="L45" s="54" t="s">
        <v>40</v>
      </c>
      <c r="M45" s="67" t="s">
        <v>44</v>
      </c>
      <c r="N45" s="54" t="s">
        <v>45</v>
      </c>
      <c r="O45" s="54" t="s">
        <v>50</v>
      </c>
      <c r="P45" s="54" t="s">
        <v>51</v>
      </c>
    </row>
    <row r="46" spans="2:16" ht="12.75">
      <c r="B46" s="93" t="s">
        <v>17</v>
      </c>
      <c r="C46" s="99" t="s">
        <v>1</v>
      </c>
      <c r="D46" s="12" t="s">
        <v>3</v>
      </c>
      <c r="E46" s="50">
        <f aca="true" t="shared" si="0" ref="E46:P46">E320*0.391+E311</f>
        <v>2151.917</v>
      </c>
      <c r="F46" s="50">
        <f t="shared" si="0"/>
        <v>2197.8269999999998</v>
      </c>
      <c r="G46" s="63">
        <f t="shared" si="0"/>
        <v>2223.1301</v>
      </c>
      <c r="H46" s="49">
        <f t="shared" si="0"/>
        <v>2187.1533</v>
      </c>
      <c r="I46" s="79">
        <f t="shared" si="0"/>
        <v>1995.0022999999999</v>
      </c>
      <c r="J46" s="49">
        <f t="shared" si="0"/>
        <v>1947.9462</v>
      </c>
      <c r="K46" s="7">
        <f t="shared" si="0"/>
        <v>1926.7961</v>
      </c>
      <c r="L46" s="63">
        <f t="shared" si="0"/>
        <v>1933.1878</v>
      </c>
      <c r="M46" s="7">
        <f t="shared" si="0"/>
        <v>1926.8726</v>
      </c>
      <c r="N46" s="50">
        <f t="shared" si="0"/>
        <v>1938.0342</v>
      </c>
      <c r="O46" s="50">
        <f t="shared" si="0"/>
        <v>1953.0058000000001</v>
      </c>
      <c r="P46" s="50">
        <f t="shared" si="0"/>
        <v>2029.8937</v>
      </c>
    </row>
    <row r="47" spans="2:16" ht="12.75">
      <c r="B47" s="102"/>
      <c r="C47" s="97"/>
      <c r="D47" s="4" t="s">
        <v>6</v>
      </c>
      <c r="E47" s="49">
        <v>1.6</v>
      </c>
      <c r="F47" s="49">
        <f aca="true" t="shared" si="1" ref="F47:P47">(F46/E46-1)*100</f>
        <v>2.1334465966856397</v>
      </c>
      <c r="G47" s="49">
        <f t="shared" si="1"/>
        <v>1.151278057827132</v>
      </c>
      <c r="H47" s="49">
        <f t="shared" si="1"/>
        <v>-1.6182948537289743</v>
      </c>
      <c r="I47" s="79">
        <f t="shared" si="1"/>
        <v>-8.785438130925716</v>
      </c>
      <c r="J47" s="7">
        <f t="shared" si="1"/>
        <v>-2.358699035083811</v>
      </c>
      <c r="K47" s="62">
        <f t="shared" si="1"/>
        <v>-1.0857640729502682</v>
      </c>
      <c r="L47" s="63">
        <f t="shared" si="1"/>
        <v>0.33172684956128684</v>
      </c>
      <c r="M47" s="7">
        <f t="shared" si="1"/>
        <v>-0.3266728664437002</v>
      </c>
      <c r="N47" s="50">
        <f t="shared" si="1"/>
        <v>0.5792598846441788</v>
      </c>
      <c r="O47" s="50">
        <f t="shared" si="1"/>
        <v>0.7725147471597804</v>
      </c>
      <c r="P47" s="50">
        <f t="shared" si="1"/>
        <v>3.936900750627559</v>
      </c>
    </row>
    <row r="48" spans="2:16" ht="12.75">
      <c r="B48" s="102"/>
      <c r="C48" s="98"/>
      <c r="D48" s="4" t="s">
        <v>4</v>
      </c>
      <c r="E48" s="49">
        <v>15</v>
      </c>
      <c r="F48" s="49">
        <v>11.5</v>
      </c>
      <c r="G48" s="49">
        <v>6.2</v>
      </c>
      <c r="H48" s="49">
        <v>3.3</v>
      </c>
      <c r="I48" s="79">
        <f aca="true" t="shared" si="2" ref="I48:P48">(I46/E46-1)*100</f>
        <v>-7.291856516770867</v>
      </c>
      <c r="J48" s="7">
        <f t="shared" si="2"/>
        <v>-11.369448095778223</v>
      </c>
      <c r="K48" s="50">
        <f t="shared" si="2"/>
        <v>-13.329584264996452</v>
      </c>
      <c r="L48" s="63">
        <f t="shared" si="2"/>
        <v>-11.611691782190125</v>
      </c>
      <c r="M48" s="7">
        <f t="shared" si="2"/>
        <v>-3.4150186192767773</v>
      </c>
      <c r="N48" s="50">
        <f t="shared" si="2"/>
        <v>-0.5088436220671788</v>
      </c>
      <c r="O48" s="50">
        <f t="shared" si="2"/>
        <v>1.3602736688121952</v>
      </c>
      <c r="P48" s="50">
        <f t="shared" si="2"/>
        <v>5.0024058707591745</v>
      </c>
    </row>
    <row r="49" spans="2:16" ht="12.75">
      <c r="B49" s="102"/>
      <c r="C49" s="99" t="s">
        <v>2</v>
      </c>
      <c r="D49" s="12" t="s">
        <v>3</v>
      </c>
      <c r="E49" s="50">
        <f aca="true" t="shared" si="3" ref="E49:P49">E323*0.391+E314</f>
        <v>1946.5967</v>
      </c>
      <c r="F49" s="50">
        <f t="shared" si="3"/>
        <v>1962.1375</v>
      </c>
      <c r="G49" s="63">
        <f t="shared" si="3"/>
        <v>1937.0434</v>
      </c>
      <c r="H49" s="49">
        <f t="shared" si="3"/>
        <v>1493.2261999999998</v>
      </c>
      <c r="I49" s="79">
        <f t="shared" si="3"/>
        <v>1133.2818000000002</v>
      </c>
      <c r="J49" s="7">
        <f t="shared" si="3"/>
        <v>1521.0554</v>
      </c>
      <c r="K49" s="50">
        <f t="shared" si="3"/>
        <v>1676.8775</v>
      </c>
      <c r="L49" s="63">
        <f t="shared" si="3"/>
        <v>1724.8266</v>
      </c>
      <c r="M49" s="7">
        <f t="shared" si="3"/>
        <v>1795.7356</v>
      </c>
      <c r="N49" s="50">
        <f t="shared" si="3"/>
        <v>1853.3114</v>
      </c>
      <c r="O49" s="50">
        <f t="shared" si="3"/>
        <v>1858.3497999999997</v>
      </c>
      <c r="P49" s="50">
        <f t="shared" si="3"/>
        <v>1890.2149</v>
      </c>
    </row>
    <row r="50" spans="2:16" ht="12.75">
      <c r="B50" s="102"/>
      <c r="C50" s="97"/>
      <c r="D50" s="4" t="s">
        <v>6</v>
      </c>
      <c r="E50" s="49">
        <v>1.7</v>
      </c>
      <c r="F50" s="49">
        <f aca="true" t="shared" si="4" ref="F50:P50">(F49/E49-1)*100</f>
        <v>0.798357461512178</v>
      </c>
      <c r="G50" s="49">
        <f t="shared" si="4"/>
        <v>-1.2789164877588854</v>
      </c>
      <c r="H50" s="49">
        <f t="shared" si="4"/>
        <v>-22.9120937610381</v>
      </c>
      <c r="I50" s="79">
        <f t="shared" si="4"/>
        <v>-24.105148972071323</v>
      </c>
      <c r="J50" s="7">
        <f t="shared" si="4"/>
        <v>34.2168735084248</v>
      </c>
      <c r="K50" s="50">
        <f t="shared" si="4"/>
        <v>10.244340870161617</v>
      </c>
      <c r="L50" s="63">
        <f t="shared" si="4"/>
        <v>2.859427716097329</v>
      </c>
      <c r="M50" s="7">
        <f t="shared" si="4"/>
        <v>4.111079919569871</v>
      </c>
      <c r="N50" s="50">
        <f t="shared" si="4"/>
        <v>3.2062515216605414</v>
      </c>
      <c r="O50" s="50">
        <f t="shared" si="4"/>
        <v>0.27185933243596416</v>
      </c>
      <c r="P50" s="50">
        <f t="shared" si="4"/>
        <v>1.7146987074231346</v>
      </c>
    </row>
    <row r="51" spans="2:16" ht="12.75">
      <c r="B51" s="102"/>
      <c r="C51" s="98"/>
      <c r="D51" s="4" t="s">
        <v>4</v>
      </c>
      <c r="E51" s="49">
        <v>19.4</v>
      </c>
      <c r="F51" s="49">
        <v>11.5</v>
      </c>
      <c r="G51" s="49">
        <v>3</v>
      </c>
      <c r="H51" s="49">
        <v>-22</v>
      </c>
      <c r="I51" s="79">
        <f aca="true" t="shared" si="5" ref="I51:P51">(I49/E49-1)*100</f>
        <v>-41.78137669708367</v>
      </c>
      <c r="J51" s="7">
        <f t="shared" si="5"/>
        <v>-22.479673315453176</v>
      </c>
      <c r="K51" s="50">
        <f t="shared" si="5"/>
        <v>-13.43108264894839</v>
      </c>
      <c r="L51" s="63">
        <f t="shared" si="5"/>
        <v>15.51006806604387</v>
      </c>
      <c r="M51" s="7">
        <f t="shared" si="5"/>
        <v>58.45446384120876</v>
      </c>
      <c r="N51" s="50">
        <f t="shared" si="5"/>
        <v>21.843780312012306</v>
      </c>
      <c r="O51" s="50">
        <f t="shared" si="5"/>
        <v>10.822036791596258</v>
      </c>
      <c r="P51" s="50">
        <f t="shared" si="5"/>
        <v>9.588691408168204</v>
      </c>
    </row>
    <row r="52" spans="2:17" ht="12.75">
      <c r="B52" s="103"/>
      <c r="C52" s="13" t="s">
        <v>14</v>
      </c>
      <c r="D52" s="4" t="s">
        <v>8</v>
      </c>
      <c r="E52" s="65">
        <f aca="true" t="shared" si="6" ref="E52:P52">100*E49/E46</f>
        <v>90.45872587093277</v>
      </c>
      <c r="F52" s="72">
        <f t="shared" si="6"/>
        <v>89.27624876753266</v>
      </c>
      <c r="G52" s="48">
        <f t="shared" si="6"/>
        <v>87.13135592019559</v>
      </c>
      <c r="H52" s="8">
        <f t="shared" si="6"/>
        <v>68.27258976314097</v>
      </c>
      <c r="I52" s="72">
        <f t="shared" si="6"/>
        <v>56.80603977248549</v>
      </c>
      <c r="J52" s="8">
        <f t="shared" si="6"/>
        <v>78.08508263729254</v>
      </c>
      <c r="K52" s="51">
        <f t="shared" si="6"/>
        <v>87.02931773631886</v>
      </c>
      <c r="L52" s="66">
        <f t="shared" si="6"/>
        <v>89.22188521984259</v>
      </c>
      <c r="M52" s="8">
        <f t="shared" si="6"/>
        <v>93.19430874672254</v>
      </c>
      <c r="N52" s="51">
        <f t="shared" si="6"/>
        <v>95.62841563889843</v>
      </c>
      <c r="O52" s="51">
        <f t="shared" si="6"/>
        <v>95.15331700499813</v>
      </c>
      <c r="P52" s="51">
        <f t="shared" si="6"/>
        <v>93.11891061093493</v>
      </c>
      <c r="Q52" s="38"/>
    </row>
    <row r="53" spans="2:16" ht="12.75">
      <c r="B53" s="5"/>
      <c r="E53" s="2"/>
      <c r="G53" s="2"/>
      <c r="I53" s="2"/>
      <c r="K53" s="2"/>
      <c r="L53" s="2"/>
      <c r="M53" s="2"/>
      <c r="N53" s="2"/>
      <c r="O53" s="2"/>
      <c r="P53" s="2"/>
    </row>
    <row r="54" spans="2:16" ht="12.75">
      <c r="B54" s="5"/>
      <c r="E54" s="2"/>
      <c r="G54" s="2"/>
      <c r="I54" s="56"/>
      <c r="J54" s="55"/>
      <c r="K54" s="2"/>
      <c r="L54" s="2"/>
      <c r="M54" s="2"/>
      <c r="N54" s="2"/>
      <c r="O54" s="2"/>
      <c r="P54" s="2"/>
    </row>
    <row r="55" spans="2:16" ht="12.75">
      <c r="B55" s="93" t="s">
        <v>27</v>
      </c>
      <c r="C55" s="99" t="s">
        <v>1</v>
      </c>
      <c r="D55" s="12" t="s">
        <v>5</v>
      </c>
      <c r="E55" s="7">
        <v>363</v>
      </c>
      <c r="F55" s="7">
        <v>362.9</v>
      </c>
      <c r="G55" s="52">
        <v>362.1</v>
      </c>
      <c r="H55" s="49">
        <v>352.4</v>
      </c>
      <c r="I55" s="52">
        <v>334.2</v>
      </c>
      <c r="J55" s="50">
        <v>324.1</v>
      </c>
      <c r="K55" s="50">
        <v>319.1</v>
      </c>
      <c r="L55" s="50">
        <v>312.2</v>
      </c>
      <c r="M55" s="81">
        <v>320.2</v>
      </c>
      <c r="N55" s="50">
        <v>333.7</v>
      </c>
      <c r="O55" s="50">
        <v>344.4</v>
      </c>
      <c r="P55" s="50">
        <v>354.4</v>
      </c>
    </row>
    <row r="56" spans="2:16" ht="12.75">
      <c r="B56" s="94"/>
      <c r="C56" s="100"/>
      <c r="D56" s="4" t="s">
        <v>6</v>
      </c>
      <c r="E56" s="51">
        <v>0.3</v>
      </c>
      <c r="F56" s="66">
        <f aca="true" t="shared" si="7" ref="F56:P56">(F55/E55-1)*100</f>
        <v>-0.027548209366401455</v>
      </c>
      <c r="G56" s="8">
        <f t="shared" si="7"/>
        <v>-0.22044640396802206</v>
      </c>
      <c r="H56" s="66">
        <f t="shared" si="7"/>
        <v>-2.6788180060756783</v>
      </c>
      <c r="I56" s="37">
        <f t="shared" si="7"/>
        <v>-5.1645856980703675</v>
      </c>
      <c r="J56" s="51">
        <f t="shared" si="7"/>
        <v>-3.022142429682817</v>
      </c>
      <c r="K56" s="51">
        <f t="shared" si="7"/>
        <v>-1.5427337241592065</v>
      </c>
      <c r="L56" s="66">
        <f t="shared" si="7"/>
        <v>-2.1623315575054924</v>
      </c>
      <c r="M56" s="8">
        <f t="shared" si="7"/>
        <v>2.5624599615631016</v>
      </c>
      <c r="N56" s="51">
        <f t="shared" si="7"/>
        <v>4.2161149281698895</v>
      </c>
      <c r="O56" s="51">
        <f t="shared" si="7"/>
        <v>3.2064728798321784</v>
      </c>
      <c r="P56" s="51">
        <f t="shared" si="7"/>
        <v>2.9036004645760727</v>
      </c>
    </row>
    <row r="57" spans="2:16" ht="12.75" customHeight="1">
      <c r="B57" s="94"/>
      <c r="C57" s="101"/>
      <c r="D57" s="14" t="s">
        <v>4</v>
      </c>
      <c r="E57" s="15">
        <v>7.2</v>
      </c>
      <c r="F57" s="61">
        <v>1</v>
      </c>
      <c r="G57" s="7">
        <v>1.9</v>
      </c>
      <c r="H57" s="62">
        <v>-2.7</v>
      </c>
      <c r="I57" s="78">
        <f aca="true" t="shared" si="8" ref="I57:P57">(I55/E55-1)*100</f>
        <v>-7.933884297520666</v>
      </c>
      <c r="J57" s="62">
        <f t="shared" si="8"/>
        <v>-10.691650592449697</v>
      </c>
      <c r="K57" s="62">
        <f t="shared" si="8"/>
        <v>-11.87517260425297</v>
      </c>
      <c r="L57" s="73">
        <f t="shared" si="8"/>
        <v>-11.407491486946652</v>
      </c>
      <c r="M57" s="7">
        <f t="shared" si="8"/>
        <v>-4.189108318372236</v>
      </c>
      <c r="N57" s="62">
        <f t="shared" si="8"/>
        <v>2.962048750385682</v>
      </c>
      <c r="O57" s="62">
        <f t="shared" si="8"/>
        <v>7.928549044186761</v>
      </c>
      <c r="P57" s="62">
        <f t="shared" si="8"/>
        <v>13.516976297245353</v>
      </c>
    </row>
    <row r="58" spans="2:16" ht="12.75">
      <c r="B58" s="94"/>
      <c r="C58" s="99" t="s">
        <v>2</v>
      </c>
      <c r="D58" s="12" t="s">
        <v>5</v>
      </c>
      <c r="E58" s="7">
        <v>296.4</v>
      </c>
      <c r="F58" s="7">
        <v>304.5</v>
      </c>
      <c r="G58" s="53">
        <v>307.8</v>
      </c>
      <c r="H58" s="49">
        <v>244.8</v>
      </c>
      <c r="I58" s="52">
        <v>142.4</v>
      </c>
      <c r="J58" s="50">
        <v>211.1</v>
      </c>
      <c r="K58" s="50">
        <v>258.5</v>
      </c>
      <c r="L58" s="50">
        <v>284.7</v>
      </c>
      <c r="M58" s="86">
        <v>308.8</v>
      </c>
      <c r="N58" s="50">
        <v>317.6</v>
      </c>
      <c r="O58" s="50">
        <v>321</v>
      </c>
      <c r="P58" s="50">
        <v>320.1</v>
      </c>
    </row>
    <row r="59" spans="2:16" ht="12.75">
      <c r="B59" s="94"/>
      <c r="C59" s="97"/>
      <c r="D59" s="4" t="s">
        <v>7</v>
      </c>
      <c r="E59" s="50">
        <v>-3.5</v>
      </c>
      <c r="F59" s="63">
        <f aca="true" t="shared" si="9" ref="F59:P59">(F58/E58-1)*100</f>
        <v>2.7327935222672073</v>
      </c>
      <c r="G59" s="7">
        <f t="shared" si="9"/>
        <v>1.0837438423645374</v>
      </c>
      <c r="H59" s="63">
        <f t="shared" si="9"/>
        <v>-20.467836257309948</v>
      </c>
      <c r="I59" s="68">
        <f t="shared" si="9"/>
        <v>-41.83006535947712</v>
      </c>
      <c r="J59" s="50">
        <f t="shared" si="9"/>
        <v>48.244382022471896</v>
      </c>
      <c r="K59" s="50">
        <f t="shared" si="9"/>
        <v>22.45381335859782</v>
      </c>
      <c r="L59" s="63">
        <f t="shared" si="9"/>
        <v>10.135396518375227</v>
      </c>
      <c r="M59" s="7">
        <f t="shared" si="9"/>
        <v>8.465050930804363</v>
      </c>
      <c r="N59" s="50">
        <f t="shared" si="9"/>
        <v>2.849740932642497</v>
      </c>
      <c r="O59" s="50">
        <f t="shared" si="9"/>
        <v>1.0705289672543916</v>
      </c>
      <c r="P59" s="50">
        <f t="shared" si="9"/>
        <v>-0.2803738317756932</v>
      </c>
    </row>
    <row r="60" spans="2:16" ht="12.75">
      <c r="B60" s="94"/>
      <c r="C60" s="98"/>
      <c r="D60" s="4" t="s">
        <v>4</v>
      </c>
      <c r="E60" s="15">
        <v>-1.4</v>
      </c>
      <c r="F60" s="61">
        <v>-2.3</v>
      </c>
      <c r="G60" s="7">
        <v>1.1</v>
      </c>
      <c r="H60" s="73">
        <v>-20.3</v>
      </c>
      <c r="I60" s="68">
        <f aca="true" t="shared" si="10" ref="I60:P60">(I58/E58-1)*100</f>
        <v>-51.95681511470984</v>
      </c>
      <c r="J60" s="62">
        <f t="shared" si="10"/>
        <v>-30.67323481116585</v>
      </c>
      <c r="K60" s="62">
        <f t="shared" si="10"/>
        <v>-16.016894087069534</v>
      </c>
      <c r="L60" s="73">
        <f t="shared" si="10"/>
        <v>16.299019607843125</v>
      </c>
      <c r="M60" s="7">
        <f t="shared" si="10"/>
        <v>116.85393258426969</v>
      </c>
      <c r="N60" s="62">
        <f t="shared" si="10"/>
        <v>50.45002368545715</v>
      </c>
      <c r="O60" s="62">
        <f t="shared" si="10"/>
        <v>24.1779497098646</v>
      </c>
      <c r="P60" s="62">
        <f t="shared" si="10"/>
        <v>12.434141201264492</v>
      </c>
    </row>
    <row r="61" spans="2:16" ht="12.75">
      <c r="B61" s="95"/>
      <c r="C61" s="13" t="s">
        <v>14</v>
      </c>
      <c r="D61" s="4" t="s">
        <v>8</v>
      </c>
      <c r="E61" s="8">
        <f>100*E58/E55</f>
        <v>81.65289256198346</v>
      </c>
      <c r="F61" s="48">
        <f>100*F58/F55</f>
        <v>83.90741251033343</v>
      </c>
      <c r="G61" s="8">
        <f>100*G58/G55</f>
        <v>85.00414250207125</v>
      </c>
      <c r="H61" s="66">
        <f>100*H58/H55</f>
        <v>69.46651532349603</v>
      </c>
      <c r="I61" s="37">
        <f aca="true" t="shared" si="11" ref="I61:N61">100*I58/I55</f>
        <v>42.60921603830042</v>
      </c>
      <c r="J61" s="51">
        <f t="shared" si="11"/>
        <v>65.13421783400184</v>
      </c>
      <c r="K61" s="51">
        <f t="shared" si="11"/>
        <v>81.00908806016922</v>
      </c>
      <c r="L61" s="66">
        <f t="shared" si="11"/>
        <v>91.19154388212685</v>
      </c>
      <c r="M61" s="8">
        <f t="shared" si="11"/>
        <v>96.43972517176765</v>
      </c>
      <c r="N61" s="51">
        <f t="shared" si="11"/>
        <v>95.17530716212168</v>
      </c>
      <c r="O61" s="51">
        <f>100*O58/O55</f>
        <v>93.20557491289199</v>
      </c>
      <c r="P61" s="51">
        <f>100*P58/P55</f>
        <v>90.32167042889392</v>
      </c>
    </row>
    <row r="62" spans="2:16" ht="12.75">
      <c r="B62" s="5"/>
      <c r="C62" s="9"/>
      <c r="D62" s="5"/>
      <c r="E62" s="10"/>
      <c r="F62" s="10"/>
      <c r="G62" s="10"/>
      <c r="H62" s="10"/>
      <c r="I62" s="10"/>
      <c r="J62" s="10"/>
      <c r="K62" s="10"/>
      <c r="L62" s="10"/>
      <c r="M62" s="10"/>
      <c r="N62" s="11"/>
      <c r="O62" s="11"/>
      <c r="P62" s="11"/>
    </row>
    <row r="63" ht="12.75">
      <c r="B63" s="5"/>
    </row>
    <row r="64" spans="2:16" ht="12.75">
      <c r="B64" s="111" t="s">
        <v>26</v>
      </c>
      <c r="C64" s="99" t="s">
        <v>1</v>
      </c>
      <c r="D64" s="12" t="s">
        <v>5</v>
      </c>
      <c r="E64" s="49">
        <f aca="true" t="shared" si="12" ref="E64:P64">E46+0.563*E55</f>
        <v>2356.286</v>
      </c>
      <c r="F64" s="49">
        <f t="shared" si="12"/>
        <v>2402.1396999999997</v>
      </c>
      <c r="G64" s="49">
        <f t="shared" si="12"/>
        <v>2426.9924</v>
      </c>
      <c r="H64" s="49">
        <f t="shared" si="12"/>
        <v>2385.5544999999997</v>
      </c>
      <c r="I64" s="79">
        <f t="shared" si="12"/>
        <v>2183.1569</v>
      </c>
      <c r="J64" s="49">
        <f t="shared" si="12"/>
        <v>2130.4145</v>
      </c>
      <c r="K64" s="7">
        <f t="shared" si="12"/>
        <v>2106.4494</v>
      </c>
      <c r="L64" s="63">
        <f t="shared" si="12"/>
        <v>2108.9564</v>
      </c>
      <c r="M64" s="7">
        <f t="shared" si="12"/>
        <v>2107.1452</v>
      </c>
      <c r="N64" s="50">
        <f t="shared" si="12"/>
        <v>2125.9073</v>
      </c>
      <c r="O64" s="50">
        <f t="shared" si="12"/>
        <v>2146.9030000000002</v>
      </c>
      <c r="P64" s="50">
        <f t="shared" si="12"/>
        <v>2229.4209</v>
      </c>
    </row>
    <row r="65" spans="2:16" ht="12.75">
      <c r="B65" s="112"/>
      <c r="C65" s="100"/>
      <c r="D65" s="4" t="s">
        <v>6</v>
      </c>
      <c r="E65" s="49">
        <v>1.5</v>
      </c>
      <c r="F65" s="49">
        <f aca="true" t="shared" si="13" ref="F65:P65">(F64/E64-1)*100</f>
        <v>1.9460158911099867</v>
      </c>
      <c r="G65" s="49">
        <f t="shared" si="13"/>
        <v>1.0346067716211715</v>
      </c>
      <c r="H65" s="49">
        <f t="shared" si="13"/>
        <v>-1.7073765867581803</v>
      </c>
      <c r="I65" s="79">
        <f t="shared" si="13"/>
        <v>-8.484299981408927</v>
      </c>
      <c r="J65" s="7">
        <f t="shared" si="13"/>
        <v>-2.415877667793831</v>
      </c>
      <c r="K65" s="62">
        <f t="shared" si="13"/>
        <v>-1.124903158516799</v>
      </c>
      <c r="L65" s="63">
        <f t="shared" si="13"/>
        <v>0.11901543896568612</v>
      </c>
      <c r="M65" s="7">
        <f t="shared" si="13"/>
        <v>-0.08588133922541319</v>
      </c>
      <c r="N65" s="50">
        <f t="shared" si="13"/>
        <v>0.8904037557544653</v>
      </c>
      <c r="O65" s="50">
        <f t="shared" si="13"/>
        <v>0.9876112660227587</v>
      </c>
      <c r="P65" s="50">
        <f t="shared" si="13"/>
        <v>3.843578401073544</v>
      </c>
    </row>
    <row r="66" spans="2:16" ht="12.75">
      <c r="B66" s="112"/>
      <c r="C66" s="101"/>
      <c r="D66" s="4" t="s">
        <v>4</v>
      </c>
      <c r="E66" s="48">
        <v>14.2</v>
      </c>
      <c r="F66" s="48">
        <v>10.5</v>
      </c>
      <c r="G66" s="48">
        <v>5.9</v>
      </c>
      <c r="H66" s="48">
        <v>2.8</v>
      </c>
      <c r="I66" s="80">
        <f aca="true" t="shared" si="14" ref="I66:P66">(I64/E64-1)*100</f>
        <v>-7.347541851880468</v>
      </c>
      <c r="J66" s="8">
        <f t="shared" si="14"/>
        <v>-11.31179839374038</v>
      </c>
      <c r="K66" s="51">
        <f t="shared" si="14"/>
        <v>-13.207416718733855</v>
      </c>
      <c r="L66" s="66">
        <f t="shared" si="14"/>
        <v>-11.594708903108264</v>
      </c>
      <c r="M66" s="8">
        <f t="shared" si="14"/>
        <v>-3.481733264338449</v>
      </c>
      <c r="N66" s="51">
        <f t="shared" si="14"/>
        <v>-0.2115644631596303</v>
      </c>
      <c r="O66" s="51">
        <f t="shared" si="14"/>
        <v>1.9204638858165923</v>
      </c>
      <c r="P66" s="51">
        <f t="shared" si="14"/>
        <v>5.712043169787684</v>
      </c>
    </row>
    <row r="67" spans="2:16" ht="12.75" customHeight="1">
      <c r="B67" s="112"/>
      <c r="C67" s="99" t="s">
        <v>2</v>
      </c>
      <c r="D67" s="12" t="s">
        <v>5</v>
      </c>
      <c r="E67" s="49">
        <f aca="true" t="shared" si="15" ref="E67:P67">E49+0.563*E58</f>
        <v>2113.4699</v>
      </c>
      <c r="F67" s="49">
        <f t="shared" si="15"/>
        <v>2133.571</v>
      </c>
      <c r="G67" s="49">
        <f t="shared" si="15"/>
        <v>2110.3348</v>
      </c>
      <c r="H67" s="49">
        <f t="shared" si="15"/>
        <v>1631.0485999999999</v>
      </c>
      <c r="I67" s="79">
        <f t="shared" si="15"/>
        <v>1213.4530000000002</v>
      </c>
      <c r="J67" s="7">
        <f t="shared" si="15"/>
        <v>1639.9047</v>
      </c>
      <c r="K67" s="50">
        <f t="shared" si="15"/>
        <v>1822.413</v>
      </c>
      <c r="L67" s="63">
        <f t="shared" si="15"/>
        <v>1885.1127000000001</v>
      </c>
      <c r="M67" s="7">
        <f t="shared" si="15"/>
        <v>1969.59</v>
      </c>
      <c r="N67" s="50">
        <f t="shared" si="15"/>
        <v>2032.1202</v>
      </c>
      <c r="O67" s="50">
        <f t="shared" si="15"/>
        <v>2039.0727999999997</v>
      </c>
      <c r="P67" s="50">
        <f t="shared" si="15"/>
        <v>2070.4312</v>
      </c>
    </row>
    <row r="68" spans="2:16" ht="12.75">
      <c r="B68" s="112"/>
      <c r="C68" s="97"/>
      <c r="D68" s="4" t="s">
        <v>6</v>
      </c>
      <c r="E68" s="49">
        <v>1.2</v>
      </c>
      <c r="F68" s="49">
        <f aca="true" t="shared" si="16" ref="F68:P68">(F67/E67-1)*100</f>
        <v>0.9510946903005246</v>
      </c>
      <c r="G68" s="49">
        <f t="shared" si="16"/>
        <v>-1.0890755451775425</v>
      </c>
      <c r="H68" s="49">
        <f t="shared" si="16"/>
        <v>-22.71138209918162</v>
      </c>
      <c r="I68" s="79">
        <f t="shared" si="16"/>
        <v>-25.602891293367936</v>
      </c>
      <c r="J68" s="7">
        <f t="shared" si="16"/>
        <v>35.14365204091132</v>
      </c>
      <c r="K68" s="50">
        <f t="shared" si="16"/>
        <v>11.129201593238914</v>
      </c>
      <c r="L68" s="63">
        <f t="shared" si="16"/>
        <v>3.440476993963504</v>
      </c>
      <c r="M68" s="7">
        <f t="shared" si="16"/>
        <v>4.481286450406907</v>
      </c>
      <c r="N68" s="50">
        <f t="shared" si="16"/>
        <v>3.1747825689610654</v>
      </c>
      <c r="O68" s="50">
        <f t="shared" si="16"/>
        <v>0.3421352732972949</v>
      </c>
      <c r="P68" s="50">
        <f t="shared" si="16"/>
        <v>1.537875450057502</v>
      </c>
    </row>
    <row r="69" spans="2:16" ht="12.75">
      <c r="B69" s="112"/>
      <c r="C69" s="98"/>
      <c r="D69" s="4" t="s">
        <v>4</v>
      </c>
      <c r="E69" s="48">
        <v>17.5</v>
      </c>
      <c r="F69" s="48">
        <v>10.2</v>
      </c>
      <c r="G69" s="48">
        <v>2.8</v>
      </c>
      <c r="H69" s="48">
        <v>-21.9</v>
      </c>
      <c r="I69" s="80">
        <f aca="true" t="shared" si="17" ref="I69:P69">(I67/E67-1)*100</f>
        <v>-42.584798581706785</v>
      </c>
      <c r="J69" s="8">
        <f t="shared" si="17"/>
        <v>-23.138030091335125</v>
      </c>
      <c r="K69" s="51">
        <f t="shared" si="17"/>
        <v>-13.64341809650298</v>
      </c>
      <c r="L69" s="66">
        <f t="shared" si="17"/>
        <v>15.576733887635253</v>
      </c>
      <c r="M69" s="8">
        <f t="shared" si="17"/>
        <v>62.31283782725821</v>
      </c>
      <c r="N69" s="51">
        <f t="shared" si="17"/>
        <v>23.91696907753238</v>
      </c>
      <c r="O69" s="51">
        <f t="shared" si="17"/>
        <v>11.888622392399517</v>
      </c>
      <c r="P69" s="51">
        <f t="shared" si="17"/>
        <v>9.830632407282591</v>
      </c>
    </row>
    <row r="70" spans="2:16" ht="12.75">
      <c r="B70" s="113"/>
      <c r="C70" s="13" t="s">
        <v>14</v>
      </c>
      <c r="D70" s="4" t="s">
        <v>10</v>
      </c>
      <c r="E70" s="45">
        <f>100*E67/E64</f>
        <v>89.69496487268523</v>
      </c>
      <c r="F70" s="71">
        <f>100*F67/F64</f>
        <v>88.81960528773577</v>
      </c>
      <c r="G70" s="48">
        <f>100*G67/G64</f>
        <v>86.95267442947082</v>
      </c>
      <c r="H70" s="8">
        <f>100*H67/H64</f>
        <v>68.37188586552938</v>
      </c>
      <c r="I70" s="72">
        <f aca="true" t="shared" si="18" ref="I70:N70">100*I67/I64</f>
        <v>55.582491574471824</v>
      </c>
      <c r="J70" s="8">
        <f t="shared" si="18"/>
        <v>76.97585141295275</v>
      </c>
      <c r="K70" s="51">
        <f t="shared" si="18"/>
        <v>86.51586883596634</v>
      </c>
      <c r="L70" s="66">
        <f t="shared" si="18"/>
        <v>89.38604420650897</v>
      </c>
      <c r="M70" s="8">
        <f t="shared" si="18"/>
        <v>93.47196386846052</v>
      </c>
      <c r="N70" s="51">
        <f t="shared" si="18"/>
        <v>95.58837302078037</v>
      </c>
      <c r="O70" s="51">
        <f>100*O67/O64</f>
        <v>94.97740699044155</v>
      </c>
      <c r="P70" s="51">
        <f>100*P67/P64</f>
        <v>92.86856510585326</v>
      </c>
    </row>
    <row r="71" ht="12.75">
      <c r="B71" s="9"/>
    </row>
    <row r="72" spans="2:11" ht="12.75">
      <c r="B72" s="9"/>
      <c r="E72" s="57"/>
      <c r="F72" s="58"/>
      <c r="J72" s="92"/>
      <c r="K72" s="58"/>
    </row>
    <row r="73" spans="2:16" ht="12.75">
      <c r="B73" s="107"/>
      <c r="C73" s="109"/>
      <c r="D73" s="5"/>
      <c r="E73" s="10"/>
      <c r="F73" s="10"/>
      <c r="G73" s="10"/>
      <c r="H73" s="10"/>
      <c r="I73" s="10"/>
      <c r="J73" s="10"/>
      <c r="K73" s="43"/>
      <c r="L73" s="43"/>
      <c r="M73" s="10"/>
      <c r="N73" s="10"/>
      <c r="O73" s="10"/>
      <c r="P73" s="10"/>
    </row>
    <row r="74" spans="2:16" ht="12.75">
      <c r="B74" s="108"/>
      <c r="C74" s="110"/>
      <c r="D74" s="5"/>
      <c r="E74" s="10"/>
      <c r="F74" s="10"/>
      <c r="G74" s="10"/>
      <c r="H74" s="10"/>
      <c r="I74" s="10"/>
      <c r="J74" s="10"/>
      <c r="K74" s="43"/>
      <c r="L74" s="43"/>
      <c r="M74" s="43"/>
      <c r="N74" s="10"/>
      <c r="O74" s="10"/>
      <c r="P74" s="10"/>
    </row>
    <row r="75" spans="2:16" ht="12.75">
      <c r="B75" s="108"/>
      <c r="C75" s="110"/>
      <c r="D75" s="5"/>
      <c r="E75" s="10"/>
      <c r="F75" s="10"/>
      <c r="G75" s="10"/>
      <c r="H75" s="10"/>
      <c r="I75" s="10"/>
      <c r="J75" s="10"/>
      <c r="K75" s="43"/>
      <c r="L75" s="43"/>
      <c r="M75" s="10"/>
      <c r="N75" s="10"/>
      <c r="O75" s="10"/>
      <c r="P75" s="10"/>
    </row>
    <row r="76" spans="2:16" ht="12.75">
      <c r="B76" s="108"/>
      <c r="C76" s="109"/>
      <c r="D76" s="5"/>
      <c r="E76" s="10"/>
      <c r="F76" s="10"/>
      <c r="G76" s="10"/>
      <c r="H76" s="10"/>
      <c r="I76" s="10"/>
      <c r="J76" s="10"/>
      <c r="K76" s="43"/>
      <c r="L76" s="43"/>
      <c r="M76" s="10"/>
      <c r="N76" s="10"/>
      <c r="O76" s="10"/>
      <c r="P76" s="10"/>
    </row>
    <row r="77" spans="2:16" ht="12.75">
      <c r="B77" s="108"/>
      <c r="C77" s="110"/>
      <c r="D77" s="5"/>
      <c r="E77" s="10"/>
      <c r="F77" s="10"/>
      <c r="G77" s="10"/>
      <c r="H77" s="10"/>
      <c r="I77" s="10"/>
      <c r="J77" s="10"/>
      <c r="K77" s="43"/>
      <c r="L77" s="43"/>
      <c r="M77" s="43"/>
      <c r="N77" s="10"/>
      <c r="O77" s="10"/>
      <c r="P77" s="10"/>
    </row>
    <row r="78" spans="2:16" ht="12.75">
      <c r="B78" s="108"/>
      <c r="C78" s="110"/>
      <c r="D78" s="5"/>
      <c r="E78" s="10"/>
      <c r="F78" s="10"/>
      <c r="G78" s="10"/>
      <c r="H78" s="10"/>
      <c r="I78" s="10"/>
      <c r="J78" s="10"/>
      <c r="K78" s="43"/>
      <c r="L78" s="43"/>
      <c r="M78" s="10"/>
      <c r="N78" s="10"/>
      <c r="O78" s="10"/>
      <c r="P78" s="10"/>
    </row>
    <row r="79" spans="2:16" ht="12.75">
      <c r="B79" s="108"/>
      <c r="C79" s="39"/>
      <c r="D79" s="5"/>
      <c r="E79" s="10"/>
      <c r="F79" s="10"/>
      <c r="G79" s="11"/>
      <c r="H79" s="11"/>
      <c r="I79" s="11"/>
      <c r="J79" s="11"/>
      <c r="K79" s="44"/>
      <c r="L79" s="44"/>
      <c r="M79" s="11"/>
      <c r="N79" s="11"/>
      <c r="O79" s="11"/>
      <c r="P79" s="11"/>
    </row>
    <row r="80" ht="12.75">
      <c r="B80" s="9"/>
    </row>
    <row r="81" spans="12:13" ht="12.75">
      <c r="L81" s="38"/>
      <c r="M81" s="38"/>
    </row>
    <row r="89" spans="4:8" ht="23.25" customHeight="1">
      <c r="D89" s="33"/>
      <c r="G89" s="6"/>
      <c r="H89" s="32"/>
    </row>
    <row r="91" ht="55.5">
      <c r="D91" s="1"/>
    </row>
    <row r="92" ht="42.75" customHeight="1"/>
    <row r="111" spans="5:16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5:16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5:16" ht="12.75">
      <c r="E113" s="2"/>
      <c r="G113" s="2"/>
      <c r="I113" s="2"/>
      <c r="K113" s="2"/>
      <c r="L113" s="2"/>
      <c r="M113" s="2"/>
      <c r="N113" s="2"/>
      <c r="O113" s="2"/>
      <c r="P113" s="2"/>
    </row>
    <row r="114" spans="5:16" ht="12.75">
      <c r="E114" s="2"/>
      <c r="G114" s="2"/>
      <c r="I114" s="2"/>
      <c r="K114" s="2"/>
      <c r="L114" s="2"/>
      <c r="M114" s="2"/>
      <c r="N114" s="2"/>
      <c r="O114" s="2"/>
      <c r="P114" s="2"/>
    </row>
    <row r="115" spans="5:16" ht="12.75">
      <c r="E115" s="2"/>
      <c r="G115" s="2"/>
      <c r="I115" s="2"/>
      <c r="K115" s="2"/>
      <c r="L115" s="2"/>
      <c r="M115" s="2"/>
      <c r="N115" s="2"/>
      <c r="O115" s="2"/>
      <c r="P115" s="2"/>
    </row>
    <row r="116" spans="5:16" ht="12.75">
      <c r="E116" s="2"/>
      <c r="G116" s="2"/>
      <c r="I116" s="2"/>
      <c r="K116" s="2"/>
      <c r="L116" s="2"/>
      <c r="M116" s="2"/>
      <c r="N116" s="2"/>
      <c r="O116" s="2"/>
      <c r="P116" s="2"/>
    </row>
    <row r="117" spans="5:16" ht="12.75">
      <c r="E117" s="2"/>
      <c r="G117" s="2"/>
      <c r="I117" s="2"/>
      <c r="K117" s="2"/>
      <c r="L117" s="2"/>
      <c r="M117" s="2"/>
      <c r="N117" s="2"/>
      <c r="O117" s="2"/>
      <c r="P117" s="2"/>
    </row>
    <row r="118" spans="5:16" ht="12.75">
      <c r="E118" s="2"/>
      <c r="G118" s="2"/>
      <c r="I118" s="2"/>
      <c r="K118" s="2"/>
      <c r="L118" s="2"/>
      <c r="M118" s="2"/>
      <c r="N118" s="2"/>
      <c r="O118" s="2"/>
      <c r="P118" s="2"/>
    </row>
    <row r="119" spans="5:16" ht="12.75">
      <c r="E119" s="2"/>
      <c r="G119" s="2"/>
      <c r="I119" s="2"/>
      <c r="K119" s="2"/>
      <c r="L119" s="2"/>
      <c r="M119" s="2"/>
      <c r="N119" s="2"/>
      <c r="O119" s="2"/>
      <c r="P119" s="2"/>
    </row>
    <row r="120" spans="5:16" ht="12.75">
      <c r="E120" s="2"/>
      <c r="G120" s="2"/>
      <c r="I120" s="2"/>
      <c r="K120" s="2"/>
      <c r="L120" s="2"/>
      <c r="M120" s="2"/>
      <c r="N120" s="2"/>
      <c r="O120" s="2"/>
      <c r="P120" s="2"/>
    </row>
    <row r="121" spans="5:16" ht="12.75">
      <c r="E121" s="2"/>
      <c r="G121" s="2"/>
      <c r="I121" s="2"/>
      <c r="K121" s="2"/>
      <c r="L121" s="2"/>
      <c r="M121" s="2"/>
      <c r="N121" s="2"/>
      <c r="O121" s="2"/>
      <c r="P121" s="2"/>
    </row>
    <row r="122" spans="5:16" ht="12.75">
      <c r="E122" s="2"/>
      <c r="G122" s="2"/>
      <c r="I122" s="2"/>
      <c r="K122" s="2"/>
      <c r="L122" s="2"/>
      <c r="M122" s="2"/>
      <c r="N122" s="2"/>
      <c r="O122" s="2"/>
      <c r="P122" s="2"/>
    </row>
    <row r="123" spans="5:16" ht="12.75">
      <c r="E123" s="2"/>
      <c r="G123" s="2"/>
      <c r="I123" s="2"/>
      <c r="K123" s="2"/>
      <c r="L123" s="2"/>
      <c r="M123" s="2"/>
      <c r="N123" s="2"/>
      <c r="O123" s="2"/>
      <c r="P123" s="2"/>
    </row>
    <row r="124" spans="5:16" ht="12.75">
      <c r="E124" s="2"/>
      <c r="G124" s="2"/>
      <c r="I124" s="2"/>
      <c r="K124" s="2"/>
      <c r="L124" s="2"/>
      <c r="M124" s="2"/>
      <c r="N124" s="2"/>
      <c r="O124" s="2"/>
      <c r="P124" s="2"/>
    </row>
    <row r="125" spans="5:16" ht="12.75">
      <c r="E125" s="2"/>
      <c r="G125" s="2"/>
      <c r="I125" s="2"/>
      <c r="K125" s="2"/>
      <c r="L125" s="2"/>
      <c r="M125" s="2"/>
      <c r="N125" s="2"/>
      <c r="O125" s="2"/>
      <c r="P125" s="2"/>
    </row>
    <row r="126" spans="5:16" ht="12.75">
      <c r="E126" s="2"/>
      <c r="G126" s="2"/>
      <c r="I126" s="2"/>
      <c r="K126" s="2"/>
      <c r="L126" s="2"/>
      <c r="M126" s="2"/>
      <c r="N126" s="2"/>
      <c r="O126" s="2"/>
      <c r="P126" s="2"/>
    </row>
    <row r="127" spans="5:16" ht="12.75">
      <c r="E127" s="2"/>
      <c r="G127" s="2"/>
      <c r="I127" s="2"/>
      <c r="K127" s="2"/>
      <c r="L127" s="2"/>
      <c r="M127" s="2"/>
      <c r="N127" s="2"/>
      <c r="O127" s="2"/>
      <c r="P127" s="2"/>
    </row>
    <row r="128" spans="5:16" ht="12.75">
      <c r="E128" s="2"/>
      <c r="G128" s="2"/>
      <c r="I128" s="2"/>
      <c r="K128" s="2"/>
      <c r="L128" s="2"/>
      <c r="M128" s="2"/>
      <c r="N128" s="2"/>
      <c r="O128" s="2"/>
      <c r="P128" s="2"/>
    </row>
    <row r="129" spans="5:16" ht="12.75">
      <c r="E129" s="2"/>
      <c r="G129" s="2"/>
      <c r="I129" s="2"/>
      <c r="K129" s="2"/>
      <c r="L129" s="2"/>
      <c r="M129" s="2"/>
      <c r="N129" s="2"/>
      <c r="O129" s="2"/>
      <c r="P129" s="2"/>
    </row>
    <row r="130" spans="5:16" ht="12.75">
      <c r="E130" s="2"/>
      <c r="G130" s="2"/>
      <c r="I130" s="2"/>
      <c r="K130" s="2"/>
      <c r="L130" s="2"/>
      <c r="M130" s="2"/>
      <c r="N130" s="2"/>
      <c r="O130" s="2"/>
      <c r="P130" s="2"/>
    </row>
    <row r="131" spans="5:16" ht="12.75">
      <c r="E131" s="2"/>
      <c r="G131" s="2"/>
      <c r="I131" s="2"/>
      <c r="K131" s="2"/>
      <c r="L131" s="2"/>
      <c r="M131" s="2"/>
      <c r="N131" s="2"/>
      <c r="O131" s="2"/>
      <c r="P131" s="2"/>
    </row>
    <row r="132" spans="5:16" ht="12.75">
      <c r="E132" s="2"/>
      <c r="G132" s="2"/>
      <c r="I132" s="2"/>
      <c r="K132" s="2"/>
      <c r="L132" s="2"/>
      <c r="M132" s="2"/>
      <c r="N132" s="2"/>
      <c r="O132" s="2"/>
      <c r="P132" s="2"/>
    </row>
    <row r="133" spans="5:16" ht="25.5">
      <c r="E133" s="54" t="s">
        <v>31</v>
      </c>
      <c r="F133" s="54" t="s">
        <v>32</v>
      </c>
      <c r="G133" s="54" t="s">
        <v>33</v>
      </c>
      <c r="H133" s="54" t="s">
        <v>34</v>
      </c>
      <c r="I133" s="67" t="s">
        <v>35</v>
      </c>
      <c r="J133" s="54" t="s">
        <v>36</v>
      </c>
      <c r="K133" s="54" t="s">
        <v>37</v>
      </c>
      <c r="L133" s="54" t="s">
        <v>40</v>
      </c>
      <c r="M133" s="54" t="s">
        <v>44</v>
      </c>
      <c r="N133" s="54" t="s">
        <v>45</v>
      </c>
      <c r="O133" s="54" t="s">
        <v>50</v>
      </c>
      <c r="P133" s="54" t="s">
        <v>51</v>
      </c>
    </row>
    <row r="134" spans="2:16" ht="12.75">
      <c r="B134" s="93" t="s">
        <v>0</v>
      </c>
      <c r="C134" s="99" t="s">
        <v>1</v>
      </c>
      <c r="D134" s="12" t="s">
        <v>5</v>
      </c>
      <c r="E134" s="7">
        <v>152.2</v>
      </c>
      <c r="F134" s="52">
        <v>150.5</v>
      </c>
      <c r="G134" s="52">
        <v>147</v>
      </c>
      <c r="H134" s="49">
        <v>148.7</v>
      </c>
      <c r="I134" s="52">
        <v>124.3</v>
      </c>
      <c r="J134" s="50">
        <v>106.7</v>
      </c>
      <c r="K134" s="50">
        <v>97.9</v>
      </c>
      <c r="L134" s="50">
        <v>94.5</v>
      </c>
      <c r="M134" s="50">
        <v>97.2</v>
      </c>
      <c r="N134" s="50">
        <v>93</v>
      </c>
      <c r="O134" s="50">
        <v>92</v>
      </c>
      <c r="P134" s="50">
        <v>92.7</v>
      </c>
    </row>
    <row r="135" spans="2:16" ht="12.75">
      <c r="B135" s="94"/>
      <c r="C135" s="100"/>
      <c r="D135" s="4" t="s">
        <v>6</v>
      </c>
      <c r="E135" s="49">
        <v>1.6</v>
      </c>
      <c r="F135" s="49">
        <f aca="true" t="shared" si="19" ref="F135:P135">(F134/E134-1)*100</f>
        <v>-1.1169513797634645</v>
      </c>
      <c r="G135" s="7">
        <f t="shared" si="19"/>
        <v>-2.3255813953488413</v>
      </c>
      <c r="H135" s="63">
        <f t="shared" si="19"/>
        <v>1.1564625850340127</v>
      </c>
      <c r="I135" s="37">
        <f t="shared" si="19"/>
        <v>-16.408876933423</v>
      </c>
      <c r="J135" s="50">
        <f t="shared" si="19"/>
        <v>-14.15929203539823</v>
      </c>
      <c r="K135" s="50">
        <f t="shared" si="19"/>
        <v>-8.247422680412363</v>
      </c>
      <c r="L135" s="50">
        <f t="shared" si="19"/>
        <v>-3.4729315628192037</v>
      </c>
      <c r="M135" s="50">
        <f t="shared" si="19"/>
        <v>2.857142857142869</v>
      </c>
      <c r="N135" s="50">
        <f t="shared" si="19"/>
        <v>-4.320987654320996</v>
      </c>
      <c r="O135" s="50">
        <f t="shared" si="19"/>
        <v>-1.0752688172043001</v>
      </c>
      <c r="P135" s="50">
        <f t="shared" si="19"/>
        <v>0.7608695652173925</v>
      </c>
    </row>
    <row r="136" spans="2:16" ht="12.75">
      <c r="B136" s="94"/>
      <c r="C136" s="101"/>
      <c r="D136" s="14" t="s">
        <v>4</v>
      </c>
      <c r="E136" s="49">
        <v>2.3</v>
      </c>
      <c r="F136" s="49">
        <v>-0.5</v>
      </c>
      <c r="G136" s="7">
        <v>-1.3</v>
      </c>
      <c r="H136" s="63">
        <v>-0.7</v>
      </c>
      <c r="I136" s="68">
        <f aca="true" t="shared" si="20" ref="I136:P136">(I134/E134-1)*100</f>
        <v>-18.331143232588698</v>
      </c>
      <c r="J136" s="50">
        <f t="shared" si="20"/>
        <v>-29.102990033222586</v>
      </c>
      <c r="K136" s="50">
        <f t="shared" si="20"/>
        <v>-33.40136054421768</v>
      </c>
      <c r="L136" s="50">
        <f t="shared" si="20"/>
        <v>-36.44922663080027</v>
      </c>
      <c r="M136" s="50">
        <f t="shared" si="20"/>
        <v>-21.802091713596138</v>
      </c>
      <c r="N136" s="50">
        <f t="shared" si="20"/>
        <v>-12.839737582005629</v>
      </c>
      <c r="O136" s="50">
        <f t="shared" si="20"/>
        <v>-6.026557711950975</v>
      </c>
      <c r="P136" s="50">
        <f t="shared" si="20"/>
        <v>-1.904761904761898</v>
      </c>
    </row>
    <row r="137" spans="2:16" ht="12.75">
      <c r="B137" s="94"/>
      <c r="C137" s="99" t="s">
        <v>2</v>
      </c>
      <c r="D137" s="12" t="s">
        <v>5</v>
      </c>
      <c r="E137" s="7">
        <v>118</v>
      </c>
      <c r="F137" s="53">
        <v>114.8</v>
      </c>
      <c r="G137" s="53">
        <v>109.5</v>
      </c>
      <c r="H137" s="49">
        <v>86.3</v>
      </c>
      <c r="I137" s="53">
        <v>56.7</v>
      </c>
      <c r="J137" s="81">
        <v>64.2</v>
      </c>
      <c r="K137" s="50">
        <v>70.9</v>
      </c>
      <c r="L137" s="50">
        <v>75.8</v>
      </c>
      <c r="M137" s="50">
        <v>80.6</v>
      </c>
      <c r="N137" s="50">
        <v>82.5</v>
      </c>
      <c r="O137" s="50">
        <v>82.3</v>
      </c>
      <c r="P137" s="50">
        <v>78.5</v>
      </c>
    </row>
    <row r="138" spans="2:16" ht="12.75">
      <c r="B138" s="94"/>
      <c r="C138" s="97"/>
      <c r="D138" s="4" t="s">
        <v>7</v>
      </c>
      <c r="E138" s="49">
        <v>-2.4</v>
      </c>
      <c r="F138" s="49">
        <f aca="true" t="shared" si="21" ref="F138:P138">(F137/E137-1)*100</f>
        <v>-2.7118644067796627</v>
      </c>
      <c r="G138" s="7">
        <f t="shared" si="21"/>
        <v>-4.616724738675959</v>
      </c>
      <c r="H138" s="63">
        <f t="shared" si="21"/>
        <v>-21.18721461187215</v>
      </c>
      <c r="I138" s="79">
        <f t="shared" si="21"/>
        <v>-34.298957126303584</v>
      </c>
      <c r="J138" s="7">
        <f t="shared" si="21"/>
        <v>13.227513227513231</v>
      </c>
      <c r="K138" s="50">
        <f t="shared" si="21"/>
        <v>10.436137071651096</v>
      </c>
      <c r="L138" s="50">
        <f t="shared" si="21"/>
        <v>6.911142454160779</v>
      </c>
      <c r="M138" s="50">
        <f t="shared" si="21"/>
        <v>6.33245382585752</v>
      </c>
      <c r="N138" s="50">
        <f t="shared" si="21"/>
        <v>2.3573200992556</v>
      </c>
      <c r="O138" s="50">
        <f t="shared" si="21"/>
        <v>-0.24242424242424399</v>
      </c>
      <c r="P138" s="50">
        <f t="shared" si="21"/>
        <v>-4.617253948967193</v>
      </c>
    </row>
    <row r="139" spans="2:16" ht="12.75">
      <c r="B139" s="94"/>
      <c r="C139" s="98"/>
      <c r="D139" s="4" t="s">
        <v>4</v>
      </c>
      <c r="E139" s="49">
        <v>1.7</v>
      </c>
      <c r="F139" s="49">
        <v>-7.9</v>
      </c>
      <c r="G139" s="7">
        <v>-11.3</v>
      </c>
      <c r="H139" s="63">
        <v>-28.6</v>
      </c>
      <c r="I139" s="79">
        <f aca="true" t="shared" si="22" ref="I139:P139">(I137/E137-1)*100</f>
        <v>-51.94915254237288</v>
      </c>
      <c r="J139" s="7">
        <f t="shared" si="22"/>
        <v>-44.076655052264805</v>
      </c>
      <c r="K139" s="50">
        <f t="shared" si="22"/>
        <v>-35.25114155251141</v>
      </c>
      <c r="L139" s="50">
        <f t="shared" si="22"/>
        <v>-12.166859791425267</v>
      </c>
      <c r="M139" s="50">
        <f t="shared" si="22"/>
        <v>42.1516754850088</v>
      </c>
      <c r="N139" s="50">
        <f t="shared" si="22"/>
        <v>28.504672897196247</v>
      </c>
      <c r="O139" s="50">
        <f t="shared" si="22"/>
        <v>16.078984485190407</v>
      </c>
      <c r="P139" s="50">
        <f t="shared" si="22"/>
        <v>3.5620052770448662</v>
      </c>
    </row>
    <row r="140" spans="2:16" ht="12.75">
      <c r="B140" s="95"/>
      <c r="C140" s="13" t="s">
        <v>14</v>
      </c>
      <c r="D140" s="4" t="s">
        <v>8</v>
      </c>
      <c r="E140" s="48">
        <f aca="true" t="shared" si="23" ref="E140:P140">100*E137/E134</f>
        <v>77.52956636005257</v>
      </c>
      <c r="F140" s="71">
        <f t="shared" si="23"/>
        <v>76.27906976744185</v>
      </c>
      <c r="G140" s="8">
        <f t="shared" si="23"/>
        <v>74.48979591836735</v>
      </c>
      <c r="H140" s="66">
        <f t="shared" si="23"/>
        <v>58.03631472763955</v>
      </c>
      <c r="I140" s="80">
        <f t="shared" si="23"/>
        <v>45.61544650040226</v>
      </c>
      <c r="J140" s="8">
        <f t="shared" si="23"/>
        <v>60.168697282099345</v>
      </c>
      <c r="K140" s="51">
        <f t="shared" si="23"/>
        <v>72.42083758937692</v>
      </c>
      <c r="L140" s="51">
        <f t="shared" si="23"/>
        <v>80.21164021164022</v>
      </c>
      <c r="M140" s="51">
        <f t="shared" si="23"/>
        <v>82.92181069958846</v>
      </c>
      <c r="N140" s="51">
        <f t="shared" si="23"/>
        <v>88.70967741935483</v>
      </c>
      <c r="O140" s="51">
        <f t="shared" si="23"/>
        <v>89.45652173913044</v>
      </c>
      <c r="P140" s="51">
        <f t="shared" si="23"/>
        <v>84.68176914778856</v>
      </c>
    </row>
    <row r="141" spans="2:16" ht="12.75">
      <c r="B141" s="5"/>
      <c r="E141" s="2"/>
      <c r="G141" s="2"/>
      <c r="I141" s="2"/>
      <c r="K141" s="2"/>
      <c r="L141" s="2"/>
      <c r="M141" s="2"/>
      <c r="N141" s="2"/>
      <c r="O141" s="2"/>
      <c r="P141" s="2"/>
    </row>
    <row r="142" spans="2:16" ht="12.75">
      <c r="B142" s="5"/>
      <c r="E142" s="2"/>
      <c r="G142" s="2"/>
      <c r="I142" s="2"/>
      <c r="K142" s="2"/>
      <c r="L142" s="2"/>
      <c r="M142" s="2"/>
      <c r="N142" s="2"/>
      <c r="O142" s="2"/>
      <c r="P142" s="2"/>
    </row>
    <row r="143" spans="2:16" ht="12.75">
      <c r="B143" s="93" t="s">
        <v>28</v>
      </c>
      <c r="C143" s="99" t="s">
        <v>1</v>
      </c>
      <c r="D143" s="12" t="s">
        <v>5</v>
      </c>
      <c r="E143" s="52">
        <v>159.1</v>
      </c>
      <c r="F143" s="52">
        <v>163.4</v>
      </c>
      <c r="G143" s="52">
        <v>161.2</v>
      </c>
      <c r="H143" s="52">
        <v>165.6</v>
      </c>
      <c r="I143" s="7">
        <v>144.6</v>
      </c>
      <c r="J143" s="7">
        <v>112.7</v>
      </c>
      <c r="K143" s="7">
        <v>116.4</v>
      </c>
      <c r="L143" s="7">
        <v>120.8</v>
      </c>
      <c r="M143" s="7">
        <v>115.3</v>
      </c>
      <c r="N143" s="7">
        <v>116.4</v>
      </c>
      <c r="O143" s="7">
        <v>116.8</v>
      </c>
      <c r="P143" s="7">
        <v>119.4</v>
      </c>
    </row>
    <row r="144" spans="2:16" ht="12.75">
      <c r="B144" s="94"/>
      <c r="C144" s="100"/>
      <c r="D144" s="4" t="s">
        <v>6</v>
      </c>
      <c r="E144" s="49">
        <v>-6.9</v>
      </c>
      <c r="F144" s="49">
        <f aca="true" t="shared" si="24" ref="F144:P144">(F143/E143-1)*100</f>
        <v>2.7027027027027195</v>
      </c>
      <c r="G144" s="49">
        <f t="shared" si="24"/>
        <v>-1.34638922888618</v>
      </c>
      <c r="H144" s="7">
        <f t="shared" si="24"/>
        <v>2.7295285359801635</v>
      </c>
      <c r="I144" s="50">
        <f t="shared" si="24"/>
        <v>-12.681159420289855</v>
      </c>
      <c r="J144" s="50">
        <f t="shared" si="24"/>
        <v>-22.06085753803596</v>
      </c>
      <c r="K144" s="50">
        <f t="shared" si="24"/>
        <v>3.2830523513753374</v>
      </c>
      <c r="L144" s="50">
        <f t="shared" si="24"/>
        <v>3.7800687285223233</v>
      </c>
      <c r="M144" s="50">
        <f t="shared" si="24"/>
        <v>-4.552980132450335</v>
      </c>
      <c r="N144" s="50">
        <f t="shared" si="24"/>
        <v>0.9540329575021822</v>
      </c>
      <c r="O144" s="50">
        <f t="shared" si="24"/>
        <v>0.3436426116838476</v>
      </c>
      <c r="P144" s="50">
        <f t="shared" si="24"/>
        <v>2.2260273972602773</v>
      </c>
    </row>
    <row r="145" spans="2:16" ht="12.75">
      <c r="B145" s="94"/>
      <c r="C145" s="101"/>
      <c r="D145" s="4" t="s">
        <v>4</v>
      </c>
      <c r="E145" s="49">
        <v>6.4</v>
      </c>
      <c r="F145" s="49">
        <v>-6.9</v>
      </c>
      <c r="G145" s="49">
        <v>-7.2</v>
      </c>
      <c r="H145" s="7">
        <v>-3.1</v>
      </c>
      <c r="I145" s="62">
        <f aca="true" t="shared" si="25" ref="I145:P145">(I143/E143-1)*100</f>
        <v>-9.113764927718416</v>
      </c>
      <c r="J145" s="62">
        <f t="shared" si="25"/>
        <v>-31.028151774785805</v>
      </c>
      <c r="K145" s="62">
        <f t="shared" si="25"/>
        <v>-27.79156327543424</v>
      </c>
      <c r="L145" s="62">
        <f t="shared" si="25"/>
        <v>-27.053140096618357</v>
      </c>
      <c r="M145" s="62">
        <f t="shared" si="25"/>
        <v>-20.262793914246192</v>
      </c>
      <c r="N145" s="62">
        <f t="shared" si="25"/>
        <v>3.2830523513753374</v>
      </c>
      <c r="O145" s="62">
        <f t="shared" si="25"/>
        <v>0.3436426116838476</v>
      </c>
      <c r="P145" s="62">
        <f t="shared" si="25"/>
        <v>-1.1589403973509826</v>
      </c>
    </row>
    <row r="146" spans="2:16" ht="12.75">
      <c r="B146" s="94"/>
      <c r="C146" s="99" t="s">
        <v>2</v>
      </c>
      <c r="D146" s="12" t="s">
        <v>5</v>
      </c>
      <c r="E146" s="15">
        <v>131.5</v>
      </c>
      <c r="F146" s="53">
        <v>129</v>
      </c>
      <c r="G146" s="53">
        <v>120.1</v>
      </c>
      <c r="H146" s="53">
        <v>83</v>
      </c>
      <c r="I146" s="7">
        <v>52.1</v>
      </c>
      <c r="J146" s="7">
        <v>65</v>
      </c>
      <c r="K146" s="7">
        <v>80.1</v>
      </c>
      <c r="L146" s="7">
        <v>92.8</v>
      </c>
      <c r="M146" s="7">
        <v>95.7</v>
      </c>
      <c r="N146" s="7">
        <v>102.9</v>
      </c>
      <c r="O146" s="7">
        <v>102.8</v>
      </c>
      <c r="P146" s="7">
        <v>100.8</v>
      </c>
    </row>
    <row r="147" spans="2:16" ht="12.75">
      <c r="B147" s="94"/>
      <c r="C147" s="97"/>
      <c r="D147" s="4" t="s">
        <v>6</v>
      </c>
      <c r="E147" s="49">
        <v>-10.9</v>
      </c>
      <c r="F147" s="49">
        <f aca="true" t="shared" si="26" ref="F147:P147">(F146/E146-1)*100</f>
        <v>-1.9011406844106515</v>
      </c>
      <c r="G147" s="49">
        <f t="shared" si="26"/>
        <v>-6.899224806201554</v>
      </c>
      <c r="H147" s="7">
        <f t="shared" si="26"/>
        <v>-30.89092422980849</v>
      </c>
      <c r="I147" s="50">
        <f t="shared" si="26"/>
        <v>-37.2289156626506</v>
      </c>
      <c r="J147" s="50">
        <f t="shared" si="26"/>
        <v>24.760076775431862</v>
      </c>
      <c r="K147" s="50">
        <f t="shared" si="26"/>
        <v>23.230769230769234</v>
      </c>
      <c r="L147" s="50">
        <f t="shared" si="26"/>
        <v>15.855181023720345</v>
      </c>
      <c r="M147" s="50">
        <f t="shared" si="26"/>
        <v>3.125</v>
      </c>
      <c r="N147" s="50">
        <f t="shared" si="26"/>
        <v>7.523510971786829</v>
      </c>
      <c r="O147" s="50">
        <f t="shared" si="26"/>
        <v>-0.09718172983479434</v>
      </c>
      <c r="P147" s="50">
        <f t="shared" si="26"/>
        <v>-1.945525291828798</v>
      </c>
    </row>
    <row r="148" spans="2:16" ht="12.75">
      <c r="B148" s="94"/>
      <c r="C148" s="98"/>
      <c r="D148" s="4" t="s">
        <v>4</v>
      </c>
      <c r="E148" s="70">
        <v>6.9</v>
      </c>
      <c r="F148" s="49">
        <v>-15.4</v>
      </c>
      <c r="G148" s="49">
        <v>-21.3</v>
      </c>
      <c r="H148" s="7" t="s">
        <v>52</v>
      </c>
      <c r="I148" s="62">
        <f aca="true" t="shared" si="27" ref="I148:P148">(I146/E146-1)*100</f>
        <v>-60.38022813688213</v>
      </c>
      <c r="J148" s="62">
        <f t="shared" si="27"/>
        <v>-49.6124031007752</v>
      </c>
      <c r="K148" s="62">
        <f t="shared" si="27"/>
        <v>-33.30557868442965</v>
      </c>
      <c r="L148" s="62">
        <f t="shared" si="27"/>
        <v>11.807228915662638</v>
      </c>
      <c r="M148" s="62">
        <f t="shared" si="27"/>
        <v>83.68522072936659</v>
      </c>
      <c r="N148" s="62">
        <f t="shared" si="27"/>
        <v>58.30769230769233</v>
      </c>
      <c r="O148" s="62">
        <f t="shared" si="27"/>
        <v>28.33957553058677</v>
      </c>
      <c r="P148" s="62">
        <f t="shared" si="27"/>
        <v>8.62068965517242</v>
      </c>
    </row>
    <row r="149" spans="2:16" ht="12.75">
      <c r="B149" s="95"/>
      <c r="C149" s="13" t="s">
        <v>14</v>
      </c>
      <c r="D149" s="4" t="s">
        <v>10</v>
      </c>
      <c r="E149" s="48">
        <f aca="true" t="shared" si="28" ref="E149:P149">100*E146/E143</f>
        <v>82.6524198617222</v>
      </c>
      <c r="F149" s="48">
        <f t="shared" si="28"/>
        <v>78.94736842105263</v>
      </c>
      <c r="G149" s="48">
        <f t="shared" si="28"/>
        <v>74.50372208436725</v>
      </c>
      <c r="H149" s="8">
        <f t="shared" si="28"/>
        <v>50.12077294685991</v>
      </c>
      <c r="I149" s="51">
        <f t="shared" si="28"/>
        <v>36.03042876901798</v>
      </c>
      <c r="J149" s="51">
        <f t="shared" si="28"/>
        <v>57.67524401064774</v>
      </c>
      <c r="K149" s="51">
        <f t="shared" si="28"/>
        <v>68.81443298969072</v>
      </c>
      <c r="L149" s="51">
        <f t="shared" si="28"/>
        <v>76.82119205298014</v>
      </c>
      <c r="M149" s="51">
        <f t="shared" si="28"/>
        <v>83.00086730268865</v>
      </c>
      <c r="N149" s="51">
        <f t="shared" si="28"/>
        <v>88.4020618556701</v>
      </c>
      <c r="O149" s="51">
        <f t="shared" si="28"/>
        <v>88.01369863013699</v>
      </c>
      <c r="P149" s="51">
        <f t="shared" si="28"/>
        <v>84.42211055276381</v>
      </c>
    </row>
    <row r="150" spans="2:16" ht="12.75">
      <c r="B150" s="5"/>
      <c r="C150" s="9"/>
      <c r="D150" s="5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1"/>
      <c r="P150" s="11"/>
    </row>
    <row r="151" ht="12.75">
      <c r="B151" s="5"/>
    </row>
    <row r="152" spans="2:16" ht="12.75">
      <c r="B152" s="93" t="s">
        <v>42</v>
      </c>
      <c r="C152" s="96" t="s">
        <v>9</v>
      </c>
      <c r="D152" s="12" t="s">
        <v>5</v>
      </c>
      <c r="E152" s="52">
        <v>248.8</v>
      </c>
      <c r="F152" s="52">
        <v>231.9</v>
      </c>
      <c r="G152" s="52">
        <v>233.3</v>
      </c>
      <c r="H152" s="75">
        <v>249.2</v>
      </c>
      <c r="I152" s="52">
        <v>222</v>
      </c>
      <c r="J152" s="50">
        <v>208.4</v>
      </c>
      <c r="K152" s="50">
        <v>190.6</v>
      </c>
      <c r="L152" s="50">
        <v>178.1</v>
      </c>
      <c r="M152" s="81">
        <v>182.2</v>
      </c>
      <c r="N152" s="50">
        <v>186.4</v>
      </c>
      <c r="O152" s="50">
        <v>185.9</v>
      </c>
      <c r="P152" s="50">
        <v>191.8</v>
      </c>
    </row>
    <row r="153" spans="2:16" ht="12.75">
      <c r="B153" s="94"/>
      <c r="C153" s="97"/>
      <c r="D153" s="4" t="s">
        <v>6</v>
      </c>
      <c r="E153" s="48">
        <v>-2.3</v>
      </c>
      <c r="F153" s="49">
        <f aca="true" t="shared" si="29" ref="F153:P153">(F152/E152-1)*100</f>
        <v>-6.792604501607724</v>
      </c>
      <c r="G153" s="49">
        <f t="shared" si="29"/>
        <v>0.6037084950409666</v>
      </c>
      <c r="H153" s="49">
        <f t="shared" si="29"/>
        <v>6.815259322760392</v>
      </c>
      <c r="I153" s="68">
        <f t="shared" si="29"/>
        <v>-10.91492776886035</v>
      </c>
      <c r="J153" s="50">
        <f t="shared" si="29"/>
        <v>-6.126126126126119</v>
      </c>
      <c r="K153" s="50">
        <f t="shared" si="29"/>
        <v>-8.541266794625724</v>
      </c>
      <c r="L153" s="63">
        <f t="shared" si="29"/>
        <v>-6.558237145855195</v>
      </c>
      <c r="M153" s="7">
        <f t="shared" si="29"/>
        <v>2.3020774845592396</v>
      </c>
      <c r="N153" s="50">
        <f t="shared" si="29"/>
        <v>2.3051591657519355</v>
      </c>
      <c r="O153" s="50">
        <f t="shared" si="29"/>
        <v>-0.2682403433476366</v>
      </c>
      <c r="P153" s="50">
        <f t="shared" si="29"/>
        <v>3.1737493275954876</v>
      </c>
    </row>
    <row r="154" spans="2:16" ht="12.75">
      <c r="B154" s="94"/>
      <c r="C154" s="98"/>
      <c r="D154" s="4" t="s">
        <v>4</v>
      </c>
      <c r="E154" s="48">
        <v>-1.2</v>
      </c>
      <c r="F154" s="49">
        <v>-10.6</v>
      </c>
      <c r="G154" s="48">
        <v>-8.7</v>
      </c>
      <c r="H154" s="49">
        <v>-2.1</v>
      </c>
      <c r="I154" s="68">
        <f aca="true" t="shared" si="30" ref="I154:P154">(I152/E152-1)*100</f>
        <v>-10.771704180064312</v>
      </c>
      <c r="J154" s="62">
        <f t="shared" si="30"/>
        <v>-10.133678309616212</v>
      </c>
      <c r="K154" s="62">
        <f t="shared" si="30"/>
        <v>-18.302614659237037</v>
      </c>
      <c r="L154" s="73">
        <f t="shared" si="30"/>
        <v>-28.531300160513638</v>
      </c>
      <c r="M154" s="7">
        <f t="shared" si="30"/>
        <v>-17.927927927927932</v>
      </c>
      <c r="N154" s="62">
        <f t="shared" si="30"/>
        <v>-10.556621880998085</v>
      </c>
      <c r="O154" s="62">
        <f t="shared" si="30"/>
        <v>-2.4658971668415464</v>
      </c>
      <c r="P154" s="62">
        <f t="shared" si="30"/>
        <v>7.692307692307709</v>
      </c>
    </row>
    <row r="155" spans="2:16" ht="12.75">
      <c r="B155" s="94"/>
      <c r="C155" s="99" t="s">
        <v>2</v>
      </c>
      <c r="D155" s="12" t="s">
        <v>5</v>
      </c>
      <c r="E155" s="15">
        <v>212.1</v>
      </c>
      <c r="F155" s="53">
        <v>190.9</v>
      </c>
      <c r="G155" s="53">
        <v>178.3</v>
      </c>
      <c r="H155" s="53">
        <v>126.5</v>
      </c>
      <c r="I155" s="15">
        <v>90.9</v>
      </c>
      <c r="J155" s="7">
        <v>132.3</v>
      </c>
      <c r="K155" s="7">
        <v>146.3</v>
      </c>
      <c r="L155" s="7">
        <v>140</v>
      </c>
      <c r="M155" s="53">
        <v>162.3</v>
      </c>
      <c r="N155" s="7">
        <v>173.6</v>
      </c>
      <c r="O155" s="7">
        <v>175.7</v>
      </c>
      <c r="P155" s="7">
        <v>172.8</v>
      </c>
    </row>
    <row r="156" spans="2:16" ht="12.75">
      <c r="B156" s="94"/>
      <c r="C156" s="97"/>
      <c r="D156" s="4" t="s">
        <v>6</v>
      </c>
      <c r="E156" s="49">
        <v>1.7</v>
      </c>
      <c r="F156" s="49">
        <f aca="true" t="shared" si="31" ref="F156:P156">(F155/E155-1)*100</f>
        <v>-9.995285242809992</v>
      </c>
      <c r="G156" s="49">
        <f t="shared" si="31"/>
        <v>-6.600314300680976</v>
      </c>
      <c r="H156" s="7">
        <f t="shared" si="31"/>
        <v>-29.052159282108814</v>
      </c>
      <c r="I156" s="50">
        <f t="shared" si="31"/>
        <v>-28.14229249011857</v>
      </c>
      <c r="J156" s="50">
        <f t="shared" si="31"/>
        <v>45.54455445544554</v>
      </c>
      <c r="K156" s="50">
        <f t="shared" si="31"/>
        <v>10.582010582010582</v>
      </c>
      <c r="L156" s="63">
        <f t="shared" si="31"/>
        <v>-4.306220095693791</v>
      </c>
      <c r="M156" s="7">
        <f t="shared" si="31"/>
        <v>15.928571428571448</v>
      </c>
      <c r="N156" s="50">
        <f t="shared" si="31"/>
        <v>6.9624152803450245</v>
      </c>
      <c r="O156" s="50">
        <f t="shared" si="31"/>
        <v>1.2096774193548265</v>
      </c>
      <c r="P156" s="50">
        <f t="shared" si="31"/>
        <v>-1.6505406943653878</v>
      </c>
    </row>
    <row r="157" spans="2:16" ht="12.75">
      <c r="B157" s="94"/>
      <c r="C157" s="98"/>
      <c r="D157" s="4" t="s">
        <v>4</v>
      </c>
      <c r="E157" s="70">
        <v>4.4</v>
      </c>
      <c r="F157" s="49">
        <v>-12.6</v>
      </c>
      <c r="G157" s="49">
        <v>-17.5</v>
      </c>
      <c r="H157" s="7">
        <v>-39.3</v>
      </c>
      <c r="I157" s="62">
        <f aca="true" t="shared" si="32" ref="I157:P157">(I155/E155-1)*100</f>
        <v>-57.14285714285714</v>
      </c>
      <c r="J157" s="62">
        <f t="shared" si="32"/>
        <v>-30.69669984284965</v>
      </c>
      <c r="K157" s="62">
        <f t="shared" si="32"/>
        <v>-17.947279865395405</v>
      </c>
      <c r="L157" s="73">
        <f t="shared" si="32"/>
        <v>10.671936758893285</v>
      </c>
      <c r="M157" s="7">
        <f t="shared" si="32"/>
        <v>78.54785478547855</v>
      </c>
      <c r="N157" s="62">
        <f t="shared" si="32"/>
        <v>31.216931216931208</v>
      </c>
      <c r="O157" s="62">
        <f t="shared" si="32"/>
        <v>20.095693779904302</v>
      </c>
      <c r="P157" s="62">
        <f t="shared" si="32"/>
        <v>23.428571428571445</v>
      </c>
    </row>
    <row r="158" spans="2:16" ht="12.75">
      <c r="B158" s="95"/>
      <c r="C158" s="13" t="s">
        <v>14</v>
      </c>
      <c r="D158" s="4" t="s">
        <v>8</v>
      </c>
      <c r="E158" s="48">
        <f aca="true" t="shared" si="33" ref="E158:P158">100*E155/E152</f>
        <v>85.24919614147909</v>
      </c>
      <c r="F158" s="8">
        <f t="shared" si="33"/>
        <v>82.31996550237172</v>
      </c>
      <c r="G158" s="72">
        <f t="shared" si="33"/>
        <v>76.42520360051435</v>
      </c>
      <c r="H158" s="8">
        <f t="shared" si="33"/>
        <v>50.76243980738363</v>
      </c>
      <c r="I158" s="51">
        <f t="shared" si="33"/>
        <v>40.945945945945944</v>
      </c>
      <c r="J158" s="51">
        <f t="shared" si="33"/>
        <v>63.48368522072937</v>
      </c>
      <c r="K158" s="51">
        <f t="shared" si="33"/>
        <v>76.75760755508921</v>
      </c>
      <c r="L158" s="66">
        <f t="shared" si="33"/>
        <v>78.60752386299832</v>
      </c>
      <c r="M158" s="8">
        <f t="shared" si="33"/>
        <v>89.07793633369924</v>
      </c>
      <c r="N158" s="51">
        <f t="shared" si="33"/>
        <v>93.13304721030043</v>
      </c>
      <c r="O158" s="51">
        <f t="shared" si="33"/>
        <v>94.51317912856373</v>
      </c>
      <c r="P158" s="51">
        <f t="shared" si="33"/>
        <v>90.09384775808132</v>
      </c>
    </row>
    <row r="159" spans="2:5" ht="12.75">
      <c r="B159" s="9"/>
      <c r="E159" s="38"/>
    </row>
    <row r="160" spans="2:11" ht="12.75">
      <c r="B160" s="9"/>
      <c r="E160" s="57"/>
      <c r="F160" s="57"/>
      <c r="J160" s="77"/>
      <c r="K160" s="58"/>
    </row>
    <row r="161" spans="2:16" ht="12.75">
      <c r="B161" s="93" t="s">
        <v>43</v>
      </c>
      <c r="C161" s="96" t="s">
        <v>9</v>
      </c>
      <c r="D161" s="12" t="s">
        <v>5</v>
      </c>
      <c r="E161" s="52">
        <v>410.8</v>
      </c>
      <c r="F161" s="52">
        <v>390.3</v>
      </c>
      <c r="G161" s="52">
        <v>381.1</v>
      </c>
      <c r="H161" s="75">
        <v>381.1</v>
      </c>
      <c r="I161" s="52">
        <v>370.3</v>
      </c>
      <c r="J161" s="50">
        <v>353.3</v>
      </c>
      <c r="K161" s="50">
        <v>292.2</v>
      </c>
      <c r="L161" s="50">
        <v>290.8</v>
      </c>
      <c r="M161" s="81">
        <v>296.7</v>
      </c>
      <c r="N161" s="50">
        <v>292.2</v>
      </c>
      <c r="O161" s="50">
        <v>277.6</v>
      </c>
      <c r="P161" s="50">
        <v>272.6</v>
      </c>
    </row>
    <row r="162" spans="2:16" ht="12.75">
      <c r="B162" s="94"/>
      <c r="C162" s="97"/>
      <c r="D162" s="4" t="s">
        <v>6</v>
      </c>
      <c r="E162" s="48">
        <v>-4.9</v>
      </c>
      <c r="F162" s="49">
        <f aca="true" t="shared" si="34" ref="F162:P162">(F161/E161-1)*100</f>
        <v>-4.990262901655306</v>
      </c>
      <c r="G162" s="49">
        <f t="shared" si="34"/>
        <v>-2.3571611580835206</v>
      </c>
      <c r="H162" s="49">
        <f t="shared" si="34"/>
        <v>0</v>
      </c>
      <c r="I162" s="68">
        <f t="shared" si="34"/>
        <v>-2.8339018630280766</v>
      </c>
      <c r="J162" s="50">
        <f t="shared" si="34"/>
        <v>-4.590872265730484</v>
      </c>
      <c r="K162" s="50">
        <f t="shared" si="34"/>
        <v>-17.294084347579965</v>
      </c>
      <c r="L162" s="63">
        <f t="shared" si="34"/>
        <v>-0.4791238877481119</v>
      </c>
      <c r="M162" s="7">
        <f t="shared" si="34"/>
        <v>2.028885832187055</v>
      </c>
      <c r="N162" s="50">
        <f t="shared" si="34"/>
        <v>-1.5166835187057637</v>
      </c>
      <c r="O162" s="50">
        <f t="shared" si="34"/>
        <v>-4.996577686516068</v>
      </c>
      <c r="P162" s="50">
        <f t="shared" si="34"/>
        <v>-1.8011527377521652</v>
      </c>
    </row>
    <row r="163" spans="2:16" ht="12.75">
      <c r="B163" s="94"/>
      <c r="C163" s="98"/>
      <c r="D163" s="4" t="s">
        <v>4</v>
      </c>
      <c r="E163" s="48">
        <v>-2</v>
      </c>
      <c r="F163" s="49">
        <v>-5.7</v>
      </c>
      <c r="G163" s="49">
        <v>-9.5</v>
      </c>
      <c r="H163" s="49">
        <v>-11.8</v>
      </c>
      <c r="I163" s="68">
        <f aca="true" t="shared" si="35" ref="I163:P163">(I161/E161-1)*100</f>
        <v>-9.858812074001943</v>
      </c>
      <c r="J163" s="62">
        <f t="shared" si="35"/>
        <v>-9.479887266205477</v>
      </c>
      <c r="K163" s="62">
        <f t="shared" si="35"/>
        <v>-23.327210705851485</v>
      </c>
      <c r="L163" s="73">
        <f t="shared" si="35"/>
        <v>-23.694568354762534</v>
      </c>
      <c r="M163" s="7">
        <f t="shared" si="35"/>
        <v>-19.875776397515533</v>
      </c>
      <c r="N163" s="62">
        <f t="shared" si="35"/>
        <v>-17.294084347579965</v>
      </c>
      <c r="O163" s="62">
        <f t="shared" si="35"/>
        <v>-4.996577686516068</v>
      </c>
      <c r="P163" s="62">
        <f t="shared" si="35"/>
        <v>-6.258596973865194</v>
      </c>
    </row>
    <row r="164" spans="2:16" ht="12.75">
      <c r="B164" s="94"/>
      <c r="C164" s="99" t="s">
        <v>2</v>
      </c>
      <c r="D164" s="12" t="s">
        <v>5</v>
      </c>
      <c r="E164" s="15">
        <v>360</v>
      </c>
      <c r="F164" s="53">
        <v>346.2</v>
      </c>
      <c r="G164" s="53">
        <v>322.5</v>
      </c>
      <c r="H164" s="53">
        <v>208.9</v>
      </c>
      <c r="I164" s="15">
        <v>157.6</v>
      </c>
      <c r="J164" s="7">
        <v>249.9</v>
      </c>
      <c r="K164" s="7">
        <v>248.3</v>
      </c>
      <c r="L164" s="7">
        <v>251.1</v>
      </c>
      <c r="M164" s="53">
        <v>262.1</v>
      </c>
      <c r="N164" s="7">
        <v>270.2</v>
      </c>
      <c r="O164" s="7">
        <v>261.1</v>
      </c>
      <c r="P164" s="7">
        <v>251.5</v>
      </c>
    </row>
    <row r="165" spans="2:16" ht="12.75">
      <c r="B165" s="94"/>
      <c r="C165" s="97"/>
      <c r="D165" s="4" t="s">
        <v>6</v>
      </c>
      <c r="E165" s="49">
        <v>-7.9</v>
      </c>
      <c r="F165" s="49">
        <f aca="true" t="shared" si="36" ref="F165:P165">(F164/E164-1)*100</f>
        <v>-3.833333333333333</v>
      </c>
      <c r="G165" s="49">
        <f t="shared" si="36"/>
        <v>-6.8457538994800675</v>
      </c>
      <c r="H165" s="7">
        <f t="shared" si="36"/>
        <v>-35.224806201550386</v>
      </c>
      <c r="I165" s="50">
        <f t="shared" si="36"/>
        <v>-24.55720440402107</v>
      </c>
      <c r="J165" s="50">
        <f t="shared" si="36"/>
        <v>58.56598984771575</v>
      </c>
      <c r="K165" s="50">
        <f t="shared" si="36"/>
        <v>-0.6402561024409725</v>
      </c>
      <c r="L165" s="63">
        <f t="shared" si="36"/>
        <v>1.1276681433749491</v>
      </c>
      <c r="M165" s="7">
        <f t="shared" si="36"/>
        <v>4.380724810832359</v>
      </c>
      <c r="N165" s="50">
        <f t="shared" si="36"/>
        <v>3.0904235024799664</v>
      </c>
      <c r="O165" s="50">
        <f t="shared" si="36"/>
        <v>-3.3678756476683835</v>
      </c>
      <c r="P165" s="50">
        <f t="shared" si="36"/>
        <v>-3.6767522022213783</v>
      </c>
    </row>
    <row r="166" spans="2:16" ht="12.75">
      <c r="B166" s="94"/>
      <c r="C166" s="98"/>
      <c r="D166" s="4" t="s">
        <v>4</v>
      </c>
      <c r="E166" s="70">
        <v>0.6</v>
      </c>
      <c r="F166" s="49">
        <v>-6.7</v>
      </c>
      <c r="G166" s="49">
        <v>-13.6</v>
      </c>
      <c r="H166" s="7">
        <v>-46.5</v>
      </c>
      <c r="I166" s="62">
        <f aca="true" t="shared" si="37" ref="I166:P166">(I164/E164-1)*100</f>
        <v>-56.222222222222214</v>
      </c>
      <c r="J166" s="62">
        <f t="shared" si="37"/>
        <v>-27.81629116117851</v>
      </c>
      <c r="K166" s="62">
        <f t="shared" si="37"/>
        <v>-23.007751937984487</v>
      </c>
      <c r="L166" s="73">
        <f t="shared" si="37"/>
        <v>20.201053135471515</v>
      </c>
      <c r="M166" s="7">
        <f t="shared" si="37"/>
        <v>66.3071065989848</v>
      </c>
      <c r="N166" s="62">
        <f t="shared" si="37"/>
        <v>8.12324929971988</v>
      </c>
      <c r="O166" s="62">
        <f t="shared" si="37"/>
        <v>5.155054369714063</v>
      </c>
      <c r="P166" s="62">
        <f t="shared" si="37"/>
        <v>0.15929908403027326</v>
      </c>
    </row>
    <row r="167" spans="2:16" ht="12.75">
      <c r="B167" s="95"/>
      <c r="C167" s="13" t="s">
        <v>14</v>
      </c>
      <c r="D167" s="4" t="s">
        <v>8</v>
      </c>
      <c r="E167" s="48">
        <f aca="true" t="shared" si="38" ref="E167:P167">100*E164/E161</f>
        <v>87.63388510223953</v>
      </c>
      <c r="F167" s="8">
        <f t="shared" si="38"/>
        <v>88.70099923136048</v>
      </c>
      <c r="G167" s="72">
        <f t="shared" si="38"/>
        <v>84.62345840986617</v>
      </c>
      <c r="H167" s="8">
        <f t="shared" si="38"/>
        <v>54.81500918394122</v>
      </c>
      <c r="I167" s="51">
        <f t="shared" si="38"/>
        <v>42.56008641641912</v>
      </c>
      <c r="J167" s="51">
        <f t="shared" si="38"/>
        <v>70.73308802717237</v>
      </c>
      <c r="K167" s="51">
        <f t="shared" si="38"/>
        <v>84.97604380561259</v>
      </c>
      <c r="L167" s="66">
        <f t="shared" si="38"/>
        <v>86.34800550206327</v>
      </c>
      <c r="M167" s="8">
        <f t="shared" si="38"/>
        <v>88.33838894506236</v>
      </c>
      <c r="N167" s="51">
        <f t="shared" si="38"/>
        <v>92.47091033538672</v>
      </c>
      <c r="O167" s="51">
        <f t="shared" si="38"/>
        <v>94.05619596541787</v>
      </c>
      <c r="P167" s="51">
        <f t="shared" si="38"/>
        <v>92.25972120322817</v>
      </c>
    </row>
    <row r="168" ht="12.75">
      <c r="B168" s="9"/>
    </row>
    <row r="169" spans="5:13" ht="12.75">
      <c r="E169" s="57"/>
      <c r="F169" s="58"/>
      <c r="J169" s="77"/>
      <c r="K169" s="58"/>
      <c r="L169" s="38"/>
      <c r="M169" s="38"/>
    </row>
    <row r="177" spans="4:8" ht="23.25" customHeight="1">
      <c r="D177" s="33"/>
      <c r="G177" s="6"/>
      <c r="H177" s="32"/>
    </row>
    <row r="179" ht="55.5">
      <c r="D179" s="1"/>
    </row>
    <row r="180" ht="42.75" customHeight="1"/>
    <row r="199" spans="5:16" ht="12.7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5:16" ht="12.7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5:16" ht="12.75">
      <c r="E201" s="2"/>
      <c r="G201" s="2"/>
      <c r="I201" s="2"/>
      <c r="K201" s="2"/>
      <c r="L201" s="2"/>
      <c r="M201" s="2"/>
      <c r="N201" s="2"/>
      <c r="O201" s="2"/>
      <c r="P201" s="2"/>
    </row>
    <row r="202" spans="5:16" ht="12.75">
      <c r="E202" s="2"/>
      <c r="G202" s="2"/>
      <c r="I202" s="2"/>
      <c r="K202" s="2"/>
      <c r="L202" s="2"/>
      <c r="M202" s="2"/>
      <c r="N202" s="2"/>
      <c r="O202" s="2"/>
      <c r="P202" s="2"/>
    </row>
    <row r="203" spans="5:16" ht="12.75">
      <c r="E203" s="2"/>
      <c r="G203" s="2"/>
      <c r="I203" s="2"/>
      <c r="K203" s="2"/>
      <c r="L203" s="2"/>
      <c r="M203" s="2"/>
      <c r="N203" s="2"/>
      <c r="O203" s="2"/>
      <c r="P203" s="2"/>
    </row>
    <row r="204" spans="5:16" ht="12.75">
      <c r="E204" s="2"/>
      <c r="G204" s="2"/>
      <c r="I204" s="2"/>
      <c r="K204" s="2"/>
      <c r="L204" s="2"/>
      <c r="M204" s="2"/>
      <c r="N204" s="2"/>
      <c r="O204" s="2"/>
      <c r="P204" s="2"/>
    </row>
    <row r="205" spans="5:16" ht="12.75">
      <c r="E205" s="2"/>
      <c r="G205" s="2"/>
      <c r="I205" s="2"/>
      <c r="K205" s="2"/>
      <c r="L205" s="2"/>
      <c r="M205" s="2"/>
      <c r="N205" s="2"/>
      <c r="O205" s="2"/>
      <c r="P205" s="2"/>
    </row>
    <row r="206" spans="5:16" ht="12.75">
      <c r="E206" s="2"/>
      <c r="G206" s="2"/>
      <c r="I206" s="2"/>
      <c r="K206" s="2"/>
      <c r="L206" s="2"/>
      <c r="M206" s="2"/>
      <c r="N206" s="2"/>
      <c r="O206" s="2"/>
      <c r="P206" s="2"/>
    </row>
    <row r="207" spans="5:16" ht="12.75">
      <c r="E207" s="2"/>
      <c r="G207" s="2"/>
      <c r="I207" s="2"/>
      <c r="K207" s="2"/>
      <c r="L207" s="2"/>
      <c r="M207" s="2"/>
      <c r="N207" s="2"/>
      <c r="O207" s="2"/>
      <c r="P207" s="2"/>
    </row>
    <row r="208" spans="5:16" ht="12.75">
      <c r="E208" s="2"/>
      <c r="G208" s="2"/>
      <c r="I208" s="2"/>
      <c r="K208" s="2"/>
      <c r="L208" s="2"/>
      <c r="M208" s="2"/>
      <c r="N208" s="2"/>
      <c r="O208" s="2"/>
      <c r="P208" s="2"/>
    </row>
    <row r="209" spans="5:16" ht="12.75">
      <c r="E209" s="2"/>
      <c r="G209" s="2"/>
      <c r="I209" s="2"/>
      <c r="K209" s="2"/>
      <c r="L209" s="2"/>
      <c r="M209" s="2"/>
      <c r="N209" s="2"/>
      <c r="O209" s="2"/>
      <c r="P209" s="2"/>
    </row>
    <row r="210" spans="5:16" ht="12.75">
      <c r="E210" s="2"/>
      <c r="G210" s="2"/>
      <c r="I210" s="2"/>
      <c r="K210" s="2"/>
      <c r="L210" s="2"/>
      <c r="M210" s="2"/>
      <c r="N210" s="2"/>
      <c r="O210" s="2"/>
      <c r="P210" s="2"/>
    </row>
    <row r="211" spans="5:16" ht="12.75">
      <c r="E211" s="2"/>
      <c r="G211" s="2"/>
      <c r="I211" s="2"/>
      <c r="K211" s="2"/>
      <c r="L211" s="2"/>
      <c r="M211" s="2"/>
      <c r="N211" s="2"/>
      <c r="O211" s="2"/>
      <c r="P211" s="2"/>
    </row>
    <row r="212" spans="5:16" ht="12.75">
      <c r="E212" s="2"/>
      <c r="G212" s="2"/>
      <c r="I212" s="2"/>
      <c r="K212" s="2"/>
      <c r="L212" s="2"/>
      <c r="M212" s="2"/>
      <c r="N212" s="2"/>
      <c r="O212" s="2"/>
      <c r="P212" s="2"/>
    </row>
    <row r="213" ht="12.75" customHeight="1"/>
    <row r="221" spans="5:16" ht="25.5" customHeight="1">
      <c r="E221" s="3" t="s">
        <v>31</v>
      </c>
      <c r="F221" s="3" t="s">
        <v>32</v>
      </c>
      <c r="G221" s="3" t="s">
        <v>33</v>
      </c>
      <c r="H221" s="3" t="s">
        <v>34</v>
      </c>
      <c r="I221" s="54" t="s">
        <v>35</v>
      </c>
      <c r="J221" s="54" t="s">
        <v>36</v>
      </c>
      <c r="K221" s="54" t="s">
        <v>37</v>
      </c>
      <c r="L221" s="54" t="s">
        <v>40</v>
      </c>
      <c r="M221" s="54" t="s">
        <v>44</v>
      </c>
      <c r="N221" s="54" t="s">
        <v>45</v>
      </c>
      <c r="O221" s="54" t="s">
        <v>50</v>
      </c>
      <c r="P221" s="54" t="s">
        <v>51</v>
      </c>
    </row>
    <row r="222" spans="2:16" ht="12.75">
      <c r="B222" s="93" t="s">
        <v>29</v>
      </c>
      <c r="C222" s="99" t="s">
        <v>1</v>
      </c>
      <c r="D222" s="12" t="s">
        <v>5</v>
      </c>
      <c r="E222" s="7">
        <v>385.8</v>
      </c>
      <c r="F222" s="52">
        <v>290.1</v>
      </c>
      <c r="G222" s="7">
        <v>258.8</v>
      </c>
      <c r="H222" s="52">
        <v>234.7</v>
      </c>
      <c r="I222" s="7">
        <v>196.6</v>
      </c>
      <c r="J222" s="52">
        <v>208</v>
      </c>
      <c r="K222" s="7">
        <v>223.3</v>
      </c>
      <c r="L222" s="7">
        <v>182.3</v>
      </c>
      <c r="M222" s="52">
        <v>162.8</v>
      </c>
      <c r="N222" s="7">
        <v>144.9</v>
      </c>
      <c r="O222" s="7">
        <v>125.7</v>
      </c>
      <c r="P222" s="7">
        <v>145.2</v>
      </c>
    </row>
    <row r="223" spans="2:16" ht="12.75">
      <c r="B223" s="94"/>
      <c r="C223" s="100"/>
      <c r="D223" s="4" t="s">
        <v>6</v>
      </c>
      <c r="E223" s="49">
        <v>-4.5</v>
      </c>
      <c r="F223" s="7">
        <f aca="true" t="shared" si="39" ref="F223:P223">(F222/E222-1)*100</f>
        <v>-24.805598755832037</v>
      </c>
      <c r="G223" s="63">
        <f t="shared" si="39"/>
        <v>-10.789382971389184</v>
      </c>
      <c r="H223" s="7">
        <f t="shared" si="39"/>
        <v>-9.312210200927362</v>
      </c>
      <c r="I223" s="63">
        <f t="shared" si="39"/>
        <v>-16.23348956114188</v>
      </c>
      <c r="J223" s="7">
        <f t="shared" si="39"/>
        <v>5.79857578840286</v>
      </c>
      <c r="K223" s="50">
        <f t="shared" si="39"/>
        <v>7.355769230769238</v>
      </c>
      <c r="L223" s="63">
        <f t="shared" si="39"/>
        <v>-18.360949395432158</v>
      </c>
      <c r="M223" s="7">
        <f t="shared" si="39"/>
        <v>-10.696653867251783</v>
      </c>
      <c r="N223" s="50">
        <f t="shared" si="39"/>
        <v>-10.995085995085995</v>
      </c>
      <c r="O223" s="50">
        <f t="shared" si="39"/>
        <v>-13.250517598343691</v>
      </c>
      <c r="P223" s="50">
        <f t="shared" si="39"/>
        <v>15.513126491646755</v>
      </c>
    </row>
    <row r="224" spans="2:16" ht="12.75">
      <c r="B224" s="94"/>
      <c r="C224" s="101"/>
      <c r="D224" s="4" t="s">
        <v>4</v>
      </c>
      <c r="E224" s="7" t="s">
        <v>25</v>
      </c>
      <c r="F224" s="15" t="s">
        <v>25</v>
      </c>
      <c r="G224" s="49">
        <v>-35.8</v>
      </c>
      <c r="H224" s="7">
        <v>-41.9</v>
      </c>
      <c r="I224" s="63">
        <f aca="true" t="shared" si="40" ref="I224:P224">(I222/E222-1)*100</f>
        <v>-49.04095386210472</v>
      </c>
      <c r="J224" s="7">
        <f t="shared" si="40"/>
        <v>-28.300586004825924</v>
      </c>
      <c r="K224" s="50">
        <f t="shared" si="40"/>
        <v>-13.71715610510046</v>
      </c>
      <c r="L224" s="63">
        <f t="shared" si="40"/>
        <v>-22.32637409458883</v>
      </c>
      <c r="M224" s="7">
        <f t="shared" si="40"/>
        <v>-17.192268565615453</v>
      </c>
      <c r="N224" s="50">
        <f t="shared" si="40"/>
        <v>-30.336538461538453</v>
      </c>
      <c r="O224" s="50">
        <f t="shared" si="40"/>
        <v>-43.70801612180922</v>
      </c>
      <c r="P224" s="50">
        <f t="shared" si="40"/>
        <v>-20.351069665386735</v>
      </c>
    </row>
    <row r="225" spans="2:16" ht="12.75">
      <c r="B225" s="94"/>
      <c r="C225" s="99" t="s">
        <v>2</v>
      </c>
      <c r="D225" s="12" t="s">
        <v>5</v>
      </c>
      <c r="E225" s="7">
        <v>366.4</v>
      </c>
      <c r="F225" s="52">
        <v>265.9</v>
      </c>
      <c r="G225" s="7">
        <v>227.9</v>
      </c>
      <c r="H225" s="53">
        <v>152.6</v>
      </c>
      <c r="I225" s="7">
        <v>134.5</v>
      </c>
      <c r="J225" s="53">
        <v>162.1</v>
      </c>
      <c r="K225" s="7">
        <v>189</v>
      </c>
      <c r="L225" s="7">
        <v>158.6</v>
      </c>
      <c r="M225" s="53">
        <v>154.3</v>
      </c>
      <c r="N225" s="7">
        <v>137.1</v>
      </c>
      <c r="O225" s="7">
        <v>118.4</v>
      </c>
      <c r="P225" s="7">
        <v>127.8</v>
      </c>
    </row>
    <row r="226" spans="2:16" ht="12.75">
      <c r="B226" s="94"/>
      <c r="C226" s="97"/>
      <c r="D226" s="4" t="s">
        <v>6</v>
      </c>
      <c r="E226" s="49">
        <v>-4.4</v>
      </c>
      <c r="F226" s="7">
        <f aca="true" t="shared" si="41" ref="F226:P226">(F225/E225-1)*100</f>
        <v>-27.42903930131004</v>
      </c>
      <c r="G226" s="63">
        <f t="shared" si="41"/>
        <v>-14.291086874764936</v>
      </c>
      <c r="H226" s="7">
        <f t="shared" si="41"/>
        <v>-33.04080737165423</v>
      </c>
      <c r="I226" s="63">
        <f t="shared" si="41"/>
        <v>-11.861074705111395</v>
      </c>
      <c r="J226" s="7">
        <f t="shared" si="41"/>
        <v>20.520446096654265</v>
      </c>
      <c r="K226" s="50">
        <f t="shared" si="41"/>
        <v>16.59469463294263</v>
      </c>
      <c r="L226" s="63">
        <f t="shared" si="41"/>
        <v>-16.08465608465609</v>
      </c>
      <c r="M226" s="7">
        <f t="shared" si="41"/>
        <v>-2.7112232030264694</v>
      </c>
      <c r="N226" s="50">
        <f t="shared" si="41"/>
        <v>-11.147116007777068</v>
      </c>
      <c r="O226" s="50">
        <f t="shared" si="41"/>
        <v>-13.6396790663749</v>
      </c>
      <c r="P226" s="50">
        <f t="shared" si="41"/>
        <v>7.939189189189189</v>
      </c>
    </row>
    <row r="227" spans="2:16" ht="12.75">
      <c r="B227" s="94"/>
      <c r="C227" s="98"/>
      <c r="D227" s="4" t="s">
        <v>4</v>
      </c>
      <c r="E227" s="7" t="s">
        <v>25</v>
      </c>
      <c r="F227" s="15" t="s">
        <v>25</v>
      </c>
      <c r="G227" s="49">
        <v>-40.4</v>
      </c>
      <c r="H227" s="7">
        <v>-60.2</v>
      </c>
      <c r="I227" s="63">
        <f aca="true" t="shared" si="42" ref="I227:P227">(I225/E225-1)*100</f>
        <v>-63.2914847161572</v>
      </c>
      <c r="J227" s="7">
        <f t="shared" si="42"/>
        <v>-39.0372320421211</v>
      </c>
      <c r="K227" s="50">
        <f t="shared" si="42"/>
        <v>-17.068889863975436</v>
      </c>
      <c r="L227" s="63">
        <f t="shared" si="42"/>
        <v>3.9318479685452212</v>
      </c>
      <c r="M227" s="7">
        <f t="shared" si="42"/>
        <v>14.721189591078065</v>
      </c>
      <c r="N227" s="50">
        <f t="shared" si="42"/>
        <v>-15.422578655151142</v>
      </c>
      <c r="O227" s="50">
        <f t="shared" si="42"/>
        <v>-37.354497354497354</v>
      </c>
      <c r="P227" s="50">
        <f t="shared" si="42"/>
        <v>-19.419924337957127</v>
      </c>
    </row>
    <row r="228" spans="2:16" ht="12.75">
      <c r="B228" s="95"/>
      <c r="C228" s="13" t="s">
        <v>14</v>
      </c>
      <c r="D228" s="4" t="s">
        <v>10</v>
      </c>
      <c r="E228" s="8">
        <f aca="true" t="shared" si="43" ref="E228:P228">100*E225/E222</f>
        <v>94.97148781752203</v>
      </c>
      <c r="F228" s="8">
        <f t="shared" si="43"/>
        <v>91.65804894863838</v>
      </c>
      <c r="G228" s="48">
        <f t="shared" si="43"/>
        <v>88.06027820710973</v>
      </c>
      <c r="H228" s="8">
        <f t="shared" si="43"/>
        <v>65.01917341286749</v>
      </c>
      <c r="I228" s="66">
        <f t="shared" si="43"/>
        <v>68.41302136317395</v>
      </c>
      <c r="J228" s="8">
        <f t="shared" si="43"/>
        <v>77.9326923076923</v>
      </c>
      <c r="K228" s="51">
        <f t="shared" si="43"/>
        <v>84.63949843260188</v>
      </c>
      <c r="L228" s="66">
        <f t="shared" si="43"/>
        <v>86.99945145364782</v>
      </c>
      <c r="M228" s="8">
        <f t="shared" si="43"/>
        <v>94.77886977886979</v>
      </c>
      <c r="N228" s="51">
        <f t="shared" si="43"/>
        <v>94.61697722567287</v>
      </c>
      <c r="O228" s="51">
        <f t="shared" si="43"/>
        <v>94.19252187748607</v>
      </c>
      <c r="P228" s="51">
        <f t="shared" si="43"/>
        <v>88.01652892561984</v>
      </c>
    </row>
    <row r="229" spans="2:16" ht="12.75">
      <c r="B229" s="5"/>
      <c r="E229" s="2"/>
      <c r="G229" s="2"/>
      <c r="I229" s="2"/>
      <c r="K229" s="2"/>
      <c r="L229" s="2"/>
      <c r="M229" s="2"/>
      <c r="N229" s="2"/>
      <c r="O229" s="2"/>
      <c r="P229" s="2"/>
    </row>
    <row r="230" spans="2:16" ht="12.75">
      <c r="B230" s="5"/>
      <c r="E230" s="2"/>
      <c r="G230" s="2"/>
      <c r="I230" s="2"/>
      <c r="K230" s="2"/>
      <c r="L230" s="2"/>
      <c r="M230" s="2"/>
      <c r="N230" s="2"/>
      <c r="O230" s="2"/>
      <c r="P230" s="2"/>
    </row>
    <row r="231" spans="2:16" ht="12.75">
      <c r="B231" s="93" t="s">
        <v>30</v>
      </c>
      <c r="C231" s="99" t="s">
        <v>12</v>
      </c>
      <c r="D231" s="12" t="s">
        <v>5</v>
      </c>
      <c r="E231" s="52">
        <v>722.1</v>
      </c>
      <c r="F231" s="52">
        <v>894.6</v>
      </c>
      <c r="G231" s="7">
        <v>963.1</v>
      </c>
      <c r="H231" s="52">
        <v>931.1</v>
      </c>
      <c r="I231" s="7">
        <v>884.3</v>
      </c>
      <c r="J231" s="7">
        <v>900.9</v>
      </c>
      <c r="K231" s="4"/>
      <c r="L231" s="4"/>
      <c r="M231" s="4"/>
      <c r="N231" s="4"/>
      <c r="O231" s="50"/>
      <c r="P231" s="50"/>
    </row>
    <row r="232" spans="2:16" ht="12.75">
      <c r="B232" s="102"/>
      <c r="C232" s="100"/>
      <c r="D232" s="4" t="s">
        <v>6</v>
      </c>
      <c r="E232" s="49">
        <v>14</v>
      </c>
      <c r="F232" s="7">
        <f>(F231/E231-1)*100</f>
        <v>23.88865808059826</v>
      </c>
      <c r="G232" s="63">
        <f>(G231/F231-1)*100</f>
        <v>7.657053431701311</v>
      </c>
      <c r="H232" s="7">
        <f>(H231/G231-1)*100</f>
        <v>-3.3226040909562826</v>
      </c>
      <c r="I232" s="50">
        <f>(I231/H231-1)*100</f>
        <v>-5.02631296316186</v>
      </c>
      <c r="J232" s="50">
        <f>(J231/I231-1)*100</f>
        <v>1.8771909985299207</v>
      </c>
      <c r="K232" s="4"/>
      <c r="L232" s="4"/>
      <c r="M232" s="4"/>
      <c r="N232" s="4"/>
      <c r="O232" s="50"/>
      <c r="P232" s="50"/>
    </row>
    <row r="233" spans="2:16" ht="12.75">
      <c r="B233" s="102"/>
      <c r="C233" s="101"/>
      <c r="D233" s="4" t="s">
        <v>4</v>
      </c>
      <c r="E233" s="62" t="s">
        <v>25</v>
      </c>
      <c r="F233" s="62" t="s">
        <v>25</v>
      </c>
      <c r="G233" s="49">
        <v>56.1</v>
      </c>
      <c r="H233" s="7">
        <v>47</v>
      </c>
      <c r="I233" s="50">
        <f>(I231/E231-1)*100</f>
        <v>22.462262844481362</v>
      </c>
      <c r="J233" s="50">
        <f>(J231/F231-1)*100</f>
        <v>0.7042253521126751</v>
      </c>
      <c r="K233" s="4"/>
      <c r="L233" s="4"/>
      <c r="M233" s="4"/>
      <c r="N233" s="4"/>
      <c r="O233" s="50"/>
      <c r="P233" s="50"/>
    </row>
    <row r="234" spans="2:16" ht="12.75">
      <c r="B234" s="102"/>
      <c r="C234" s="99" t="s">
        <v>2</v>
      </c>
      <c r="D234" s="16" t="s">
        <v>5</v>
      </c>
      <c r="E234" s="52">
        <v>698.5</v>
      </c>
      <c r="F234" s="52">
        <v>851.8</v>
      </c>
      <c r="G234" s="7">
        <v>917.2</v>
      </c>
      <c r="H234" s="53">
        <v>785.8</v>
      </c>
      <c r="I234" s="7">
        <v>618.1</v>
      </c>
      <c r="J234" s="7">
        <v>812.6</v>
      </c>
      <c r="K234" s="4"/>
      <c r="L234" s="4"/>
      <c r="M234" s="4"/>
      <c r="N234" s="4"/>
      <c r="O234" s="50"/>
      <c r="P234" s="50"/>
    </row>
    <row r="235" spans="2:16" ht="12.75">
      <c r="B235" s="102"/>
      <c r="C235" s="97"/>
      <c r="D235" s="4" t="s">
        <v>6</v>
      </c>
      <c r="E235" s="49">
        <v>15.6</v>
      </c>
      <c r="F235" s="7">
        <f>(F234/E234-1)*100</f>
        <v>21.947029348604154</v>
      </c>
      <c r="G235" s="63">
        <f>(G234/F234-1)*100</f>
        <v>7.677858652265801</v>
      </c>
      <c r="H235" s="7">
        <f>(H234/G234-1)*100</f>
        <v>-14.326210204971657</v>
      </c>
      <c r="I235" s="50">
        <f>(I234/H234-1)*100</f>
        <v>-21.341308220921352</v>
      </c>
      <c r="J235" s="50">
        <f>(J234/I234-1)*100</f>
        <v>31.467400097071675</v>
      </c>
      <c r="K235" s="4"/>
      <c r="L235" s="4"/>
      <c r="M235" s="4"/>
      <c r="N235" s="4"/>
      <c r="O235" s="50"/>
      <c r="P235" s="50"/>
    </row>
    <row r="236" spans="2:16" ht="12.75">
      <c r="B236" s="102"/>
      <c r="C236" s="98"/>
      <c r="D236" s="4" t="s">
        <v>4</v>
      </c>
      <c r="E236" s="62" t="s">
        <v>25</v>
      </c>
      <c r="F236" s="62" t="s">
        <v>25</v>
      </c>
      <c r="G236" s="49">
        <v>59.8</v>
      </c>
      <c r="H236" s="7">
        <v>30.1</v>
      </c>
      <c r="I236" s="50">
        <f>(I234/E234-1)*100</f>
        <v>-11.510379384395131</v>
      </c>
      <c r="J236" s="50">
        <f>(J234/F234-1)*100</f>
        <v>-4.602019253345846</v>
      </c>
      <c r="K236" s="4"/>
      <c r="L236" s="4"/>
      <c r="M236" s="4"/>
      <c r="N236" s="4"/>
      <c r="O236" s="50"/>
      <c r="P236" s="50"/>
    </row>
    <row r="237" spans="2:16" ht="12.75">
      <c r="B237" s="103"/>
      <c r="C237" s="17" t="s">
        <v>14</v>
      </c>
      <c r="D237" s="12" t="s">
        <v>13</v>
      </c>
      <c r="E237" s="8">
        <f aca="true" t="shared" si="44" ref="E237:J237">100*E234/E231</f>
        <v>96.7317546046254</v>
      </c>
      <c r="F237" s="8">
        <f t="shared" si="44"/>
        <v>95.2157388777107</v>
      </c>
      <c r="G237" s="48">
        <f t="shared" si="44"/>
        <v>95.23413975703457</v>
      </c>
      <c r="H237" s="8">
        <f t="shared" si="44"/>
        <v>84.3948018472774</v>
      </c>
      <c r="I237" s="51">
        <f t="shared" si="44"/>
        <v>69.89709374646614</v>
      </c>
      <c r="J237" s="51">
        <f t="shared" si="44"/>
        <v>90.1986901986902</v>
      </c>
      <c r="K237" s="4"/>
      <c r="L237" s="4"/>
      <c r="M237" s="4"/>
      <c r="N237" s="4"/>
      <c r="O237" s="51"/>
      <c r="P237" s="51"/>
    </row>
    <row r="238" spans="2:16" ht="12.75">
      <c r="B238" s="5"/>
      <c r="C238" s="9"/>
      <c r="D238" s="5"/>
      <c r="E238" s="10"/>
      <c r="F238" s="10"/>
      <c r="G238" s="10"/>
      <c r="H238" s="10"/>
      <c r="I238" s="10"/>
      <c r="J238" s="10"/>
      <c r="K238" s="10"/>
      <c r="L238" s="10"/>
      <c r="M238" s="10"/>
      <c r="N238" s="11"/>
      <c r="O238" s="11"/>
      <c r="P238" s="11"/>
    </row>
    <row r="239" ht="12.75">
      <c r="B239" s="5"/>
    </row>
    <row r="240" spans="2:16" ht="12.75">
      <c r="B240" s="93" t="s">
        <v>39</v>
      </c>
      <c r="C240" s="99" t="s">
        <v>1</v>
      </c>
      <c r="D240" s="12" t="s">
        <v>5</v>
      </c>
      <c r="E240" s="7"/>
      <c r="F240" s="52"/>
      <c r="G240" s="52"/>
      <c r="H240" s="7"/>
      <c r="I240" s="52"/>
      <c r="J240" s="7"/>
      <c r="K240" s="68">
        <v>332.1</v>
      </c>
      <c r="L240" s="7">
        <v>350.1</v>
      </c>
      <c r="M240" s="52">
        <v>315.3</v>
      </c>
      <c r="N240" s="7">
        <v>268.5</v>
      </c>
      <c r="O240" s="7">
        <v>231.6</v>
      </c>
      <c r="P240" s="7">
        <v>230.7</v>
      </c>
    </row>
    <row r="241" spans="2:16" ht="12.75">
      <c r="B241" s="94"/>
      <c r="C241" s="100"/>
      <c r="D241" s="4" t="s">
        <v>6</v>
      </c>
      <c r="E241" s="63"/>
      <c r="F241" s="49"/>
      <c r="G241" s="7"/>
      <c r="H241" s="63"/>
      <c r="I241" s="7"/>
      <c r="J241" s="50"/>
      <c r="K241" s="50"/>
      <c r="L241" s="63">
        <f>(L240/K240-1)*100</f>
        <v>5.420054200542013</v>
      </c>
      <c r="M241" s="7">
        <f>(M240/L240-1)*100</f>
        <v>-9.940017137960588</v>
      </c>
      <c r="N241" s="50">
        <f>(N240/M240-1)*100</f>
        <v>-14.84300666032351</v>
      </c>
      <c r="O241" s="50">
        <f>(O240/N240-1)*100</f>
        <v>-13.743016759776538</v>
      </c>
      <c r="P241" s="50">
        <f>(P240/O240-1)*100</f>
        <v>-0.38860103626943143</v>
      </c>
    </row>
    <row r="242" spans="2:16" ht="12.75">
      <c r="B242" s="94"/>
      <c r="C242" s="101"/>
      <c r="D242" s="4" t="s">
        <v>4</v>
      </c>
      <c r="E242" s="50"/>
      <c r="F242" s="62"/>
      <c r="G242" s="62"/>
      <c r="H242" s="49"/>
      <c r="I242" s="7"/>
      <c r="J242" s="50"/>
      <c r="K242" s="50"/>
      <c r="L242" s="51" t="s">
        <v>25</v>
      </c>
      <c r="M242" s="65" t="s">
        <v>25</v>
      </c>
      <c r="N242" s="51" t="s">
        <v>25</v>
      </c>
      <c r="O242" s="50">
        <f>(O240/K240-1)*100</f>
        <v>-30.261969286359538</v>
      </c>
      <c r="P242" s="50">
        <f>(P240/L240-1)*100</f>
        <v>-34.10454155955443</v>
      </c>
    </row>
    <row r="243" spans="2:16" ht="12.75">
      <c r="B243" s="94"/>
      <c r="C243" s="99" t="s">
        <v>2</v>
      </c>
      <c r="D243" s="12" t="s">
        <v>5</v>
      </c>
      <c r="E243" s="7"/>
      <c r="F243" s="52"/>
      <c r="G243" s="52"/>
      <c r="H243" s="7"/>
      <c r="I243" s="53"/>
      <c r="J243" s="7"/>
      <c r="K243" s="68">
        <v>316.5</v>
      </c>
      <c r="L243" s="7">
        <v>320</v>
      </c>
      <c r="M243" s="52">
        <v>306.2</v>
      </c>
      <c r="N243" s="7">
        <v>265.3</v>
      </c>
      <c r="O243" s="7">
        <v>225</v>
      </c>
      <c r="P243" s="7">
        <v>223.9</v>
      </c>
    </row>
    <row r="244" spans="2:16" ht="12.75">
      <c r="B244" s="94"/>
      <c r="C244" s="97"/>
      <c r="D244" s="4" t="s">
        <v>6</v>
      </c>
      <c r="E244" s="63"/>
      <c r="F244" s="49"/>
      <c r="G244" s="7"/>
      <c r="H244" s="63"/>
      <c r="I244" s="7"/>
      <c r="J244" s="50"/>
      <c r="K244" s="50"/>
      <c r="L244" s="66">
        <f>(L243/K243-1)*100</f>
        <v>1.1058451816745585</v>
      </c>
      <c r="M244" s="8">
        <f>(M243/L243-1)*100</f>
        <v>-4.312500000000008</v>
      </c>
      <c r="N244" s="51">
        <f>(N243/M243-1)*100</f>
        <v>-13.357282821685168</v>
      </c>
      <c r="O244" s="51">
        <f>(O243/N243-1)*100</f>
        <v>-15.190350546551079</v>
      </c>
      <c r="P244" s="51">
        <f>(P243/O243-1)*100</f>
        <v>-0.48888888888888316</v>
      </c>
    </row>
    <row r="245" spans="2:16" ht="12.75">
      <c r="B245" s="94"/>
      <c r="C245" s="98"/>
      <c r="D245" s="4" t="s">
        <v>4</v>
      </c>
      <c r="E245" s="50"/>
      <c r="F245" s="62"/>
      <c r="G245" s="62"/>
      <c r="H245" s="49"/>
      <c r="I245" s="7"/>
      <c r="J245" s="50"/>
      <c r="K245" s="74"/>
      <c r="L245" s="51" t="s">
        <v>41</v>
      </c>
      <c r="M245" s="82" t="s">
        <v>41</v>
      </c>
      <c r="N245" s="51" t="s">
        <v>41</v>
      </c>
      <c r="O245" s="50">
        <f>(O243/K243-1)*100</f>
        <v>-28.90995260663507</v>
      </c>
      <c r="P245" s="50">
        <f>(P243/L243-1)*100</f>
        <v>-30.03125</v>
      </c>
    </row>
    <row r="246" spans="2:16" ht="12.75">
      <c r="B246" s="95"/>
      <c r="C246" s="13" t="s">
        <v>14</v>
      </c>
      <c r="D246" s="4" t="s">
        <v>10</v>
      </c>
      <c r="E246" s="8"/>
      <c r="F246" s="8"/>
      <c r="G246" s="8"/>
      <c r="H246" s="48"/>
      <c r="I246" s="8"/>
      <c r="J246" s="51"/>
      <c r="K246" s="8">
        <f aca="true" t="shared" si="45" ref="K246:P246">100*K243/K240</f>
        <v>95.30261969286359</v>
      </c>
      <c r="L246" s="66">
        <f t="shared" si="45"/>
        <v>91.40245644101685</v>
      </c>
      <c r="M246" s="8">
        <f t="shared" si="45"/>
        <v>97.1138598160482</v>
      </c>
      <c r="N246" s="51">
        <f t="shared" si="45"/>
        <v>98.80819366852886</v>
      </c>
      <c r="O246" s="51">
        <f t="shared" si="45"/>
        <v>97.15025906735751</v>
      </c>
      <c r="P246" s="51">
        <f t="shared" si="45"/>
        <v>97.05244906805376</v>
      </c>
    </row>
    <row r="247" ht="12.75">
      <c r="B247" s="9"/>
    </row>
    <row r="248" spans="2:11" ht="12.75">
      <c r="B248" s="9"/>
      <c r="E248" s="57"/>
      <c r="F248" s="58"/>
      <c r="J248" s="77"/>
      <c r="K248" s="58"/>
    </row>
    <row r="249" spans="2:16" ht="12.75">
      <c r="B249" s="93" t="s">
        <v>38</v>
      </c>
      <c r="C249" s="99" t="s">
        <v>1</v>
      </c>
      <c r="D249" s="12" t="s">
        <v>5</v>
      </c>
      <c r="E249" s="7"/>
      <c r="F249" s="7"/>
      <c r="G249" s="7"/>
      <c r="H249" s="7"/>
      <c r="I249" s="68"/>
      <c r="J249" s="7"/>
      <c r="K249" s="68">
        <v>624.6</v>
      </c>
      <c r="L249" s="7">
        <v>667.4</v>
      </c>
      <c r="M249" s="52">
        <v>711</v>
      </c>
      <c r="N249" s="7">
        <v>791.2</v>
      </c>
      <c r="O249" s="7">
        <v>875</v>
      </c>
      <c r="P249" s="7">
        <v>930.3</v>
      </c>
    </row>
    <row r="250" spans="2:16" ht="12.75">
      <c r="B250" s="102"/>
      <c r="C250" s="100"/>
      <c r="D250" s="4" t="s">
        <v>6</v>
      </c>
      <c r="E250" s="7"/>
      <c r="F250" s="7"/>
      <c r="G250" s="7"/>
      <c r="H250" s="7"/>
      <c r="I250" s="37"/>
      <c r="J250" s="7"/>
      <c r="K250" s="7"/>
      <c r="L250" s="49">
        <f>(L249/K249-1)*100</f>
        <v>6.852385526737104</v>
      </c>
      <c r="M250" s="7">
        <f>(M249/L249-1)*100</f>
        <v>6.532813904704837</v>
      </c>
      <c r="N250" s="50">
        <f>(N249/M249-1)*100</f>
        <v>11.279887482419127</v>
      </c>
      <c r="O250" s="50">
        <f>(O249/N249-1)*100</f>
        <v>10.59150657229524</v>
      </c>
      <c r="P250" s="50">
        <f>(P249/O249-1)*100</f>
        <v>6.319999999999992</v>
      </c>
    </row>
    <row r="251" spans="2:16" ht="12.75">
      <c r="B251" s="102"/>
      <c r="C251" s="101"/>
      <c r="D251" s="4" t="s">
        <v>4</v>
      </c>
      <c r="E251" s="7"/>
      <c r="F251" s="7"/>
      <c r="G251" s="7"/>
      <c r="H251" s="7"/>
      <c r="I251" s="37"/>
      <c r="J251" s="7"/>
      <c r="K251" s="7"/>
      <c r="L251" s="8" t="s">
        <v>25</v>
      </c>
      <c r="M251" s="45" t="s">
        <v>25</v>
      </c>
      <c r="N251" s="8" t="s">
        <v>25</v>
      </c>
      <c r="O251" s="50">
        <f>(O249/K249-1)*100</f>
        <v>40.08965738072365</v>
      </c>
      <c r="P251" s="50">
        <f>(P249/L249-1)*100</f>
        <v>39.391669163919694</v>
      </c>
    </row>
    <row r="252" spans="2:16" ht="12.75" customHeight="1">
      <c r="B252" s="102"/>
      <c r="C252" s="99" t="s">
        <v>2</v>
      </c>
      <c r="D252" s="12" t="s">
        <v>5</v>
      </c>
      <c r="E252" s="7"/>
      <c r="F252" s="7"/>
      <c r="G252" s="7"/>
      <c r="H252" s="7"/>
      <c r="I252" s="68"/>
      <c r="J252" s="7"/>
      <c r="K252" s="68">
        <v>585.7</v>
      </c>
      <c r="L252" s="7">
        <v>642.5</v>
      </c>
      <c r="M252" s="52">
        <v>690.9</v>
      </c>
      <c r="N252" s="7">
        <v>780.5</v>
      </c>
      <c r="O252" s="7">
        <v>850.9</v>
      </c>
      <c r="P252" s="7">
        <v>898.2</v>
      </c>
    </row>
    <row r="253" spans="2:16" ht="12.75">
      <c r="B253" s="102"/>
      <c r="C253" s="97"/>
      <c r="D253" s="4" t="s">
        <v>6</v>
      </c>
      <c r="E253" s="7"/>
      <c r="F253" s="7"/>
      <c r="G253" s="7"/>
      <c r="H253" s="7"/>
      <c r="I253" s="37"/>
      <c r="J253" s="7"/>
      <c r="K253" s="7"/>
      <c r="L253" s="49">
        <f>(L252/K252-1)*100</f>
        <v>9.697797507256256</v>
      </c>
      <c r="M253" s="7">
        <f>(M252/L252-1)*100</f>
        <v>7.533073929961076</v>
      </c>
      <c r="N253" s="50">
        <f>(N252/M252-1)*100</f>
        <v>12.968591691995957</v>
      </c>
      <c r="O253" s="50">
        <f>(O252/N252-1)*100</f>
        <v>9.019859064702107</v>
      </c>
      <c r="P253" s="50">
        <f>(P252/O252-1)*100</f>
        <v>5.558820072864035</v>
      </c>
    </row>
    <row r="254" spans="2:16" ht="12.75">
      <c r="B254" s="102"/>
      <c r="C254" s="98"/>
      <c r="D254" s="4" t="s">
        <v>4</v>
      </c>
      <c r="E254" s="7"/>
      <c r="F254" s="7"/>
      <c r="G254" s="7"/>
      <c r="H254" s="7"/>
      <c r="I254" s="37"/>
      <c r="J254" s="7"/>
      <c r="K254" s="64"/>
      <c r="L254" s="8" t="s">
        <v>25</v>
      </c>
      <c r="M254" s="83" t="s">
        <v>25</v>
      </c>
      <c r="N254" s="8" t="s">
        <v>25</v>
      </c>
      <c r="O254" s="50">
        <f>(O252/K252-1)*100</f>
        <v>45.27915315007682</v>
      </c>
      <c r="P254" s="50">
        <f>(P252/L252-1)*100</f>
        <v>39.79766536964981</v>
      </c>
    </row>
    <row r="255" spans="2:16" ht="12.75">
      <c r="B255" s="103"/>
      <c r="C255" s="13" t="s">
        <v>14</v>
      </c>
      <c r="D255" s="4" t="s">
        <v>10</v>
      </c>
      <c r="E255" s="8"/>
      <c r="F255" s="8"/>
      <c r="G255" s="8"/>
      <c r="H255" s="8"/>
      <c r="I255" s="8"/>
      <c r="J255" s="8"/>
      <c r="K255" s="8">
        <f aca="true" t="shared" si="46" ref="K255:P255">100*K252/K249</f>
        <v>93.77201408901698</v>
      </c>
      <c r="L255" s="66">
        <f t="shared" si="46"/>
        <v>96.26910398561583</v>
      </c>
      <c r="M255" s="8">
        <f t="shared" si="46"/>
        <v>97.17299578059071</v>
      </c>
      <c r="N255" s="51">
        <f t="shared" si="46"/>
        <v>98.64762386248735</v>
      </c>
      <c r="O255" s="51">
        <f t="shared" si="46"/>
        <v>97.24571428571429</v>
      </c>
      <c r="P255" s="51">
        <f t="shared" si="46"/>
        <v>96.54950016123831</v>
      </c>
    </row>
    <row r="256" ht="12.75">
      <c r="B256" s="9"/>
    </row>
    <row r="257" spans="5:13" ht="12.75">
      <c r="E257" s="57"/>
      <c r="F257" s="57"/>
      <c r="J257" s="92"/>
      <c r="K257" s="57"/>
      <c r="L257" s="38"/>
      <c r="M257" s="38"/>
    </row>
    <row r="265" spans="4:8" ht="23.25" customHeight="1">
      <c r="D265" s="33"/>
      <c r="G265" s="6"/>
      <c r="H265" s="32"/>
    </row>
    <row r="267" ht="55.5">
      <c r="D267" s="1"/>
    </row>
    <row r="268" ht="42.75" customHeight="1"/>
    <row r="287" spans="5:16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5:16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5:16" ht="12.75">
      <c r="E289" s="2"/>
      <c r="G289" s="2"/>
      <c r="I289" s="2"/>
      <c r="K289" s="2"/>
      <c r="L289" s="2"/>
      <c r="M289" s="2"/>
      <c r="N289" s="2"/>
      <c r="O289" s="2"/>
      <c r="P289" s="2"/>
    </row>
    <row r="290" spans="5:16" ht="12.75">
      <c r="E290" s="2"/>
      <c r="G290" s="2"/>
      <c r="I290" s="2"/>
      <c r="K290" s="2"/>
      <c r="L290" s="2"/>
      <c r="M290" s="2"/>
      <c r="N290" s="2"/>
      <c r="O290" s="2"/>
      <c r="P290" s="2"/>
    </row>
    <row r="291" spans="5:16" ht="12.75">
      <c r="E291" s="2"/>
      <c r="G291" s="2"/>
      <c r="I291" s="2"/>
      <c r="K291" s="2"/>
      <c r="L291" s="2"/>
      <c r="M291" s="2"/>
      <c r="N291" s="2"/>
      <c r="O291" s="2"/>
      <c r="P291" s="2"/>
    </row>
    <row r="292" spans="5:16" ht="12.75">
      <c r="E292" s="2"/>
      <c r="G292" s="2"/>
      <c r="I292" s="2"/>
      <c r="K292" s="2"/>
      <c r="L292" s="2"/>
      <c r="M292" s="2"/>
      <c r="N292" s="2"/>
      <c r="O292" s="2"/>
      <c r="P292" s="2"/>
    </row>
    <row r="293" spans="5:16" ht="12.75">
      <c r="E293" s="2"/>
      <c r="G293" s="2"/>
      <c r="I293" s="2"/>
      <c r="K293" s="2"/>
      <c r="L293" s="2"/>
      <c r="M293" s="2"/>
      <c r="N293" s="2"/>
      <c r="O293" s="2"/>
      <c r="P293" s="2"/>
    </row>
    <row r="294" spans="5:16" ht="12.75">
      <c r="E294" s="2"/>
      <c r="G294" s="2"/>
      <c r="I294" s="2"/>
      <c r="K294" s="2"/>
      <c r="L294" s="2"/>
      <c r="M294" s="2"/>
      <c r="N294" s="2"/>
      <c r="O294" s="2"/>
      <c r="P294" s="2"/>
    </row>
    <row r="295" spans="5:16" ht="12.75">
      <c r="E295" s="2"/>
      <c r="G295" s="2"/>
      <c r="I295" s="2"/>
      <c r="K295" s="2"/>
      <c r="L295" s="2"/>
      <c r="M295" s="2"/>
      <c r="N295" s="2"/>
      <c r="O295" s="2"/>
      <c r="P295" s="2"/>
    </row>
    <row r="296" spans="5:16" ht="12.75">
      <c r="E296" s="2"/>
      <c r="G296" s="2"/>
      <c r="I296" s="2"/>
      <c r="K296" s="2"/>
      <c r="L296" s="2"/>
      <c r="M296" s="2"/>
      <c r="N296" s="2"/>
      <c r="O296" s="2"/>
      <c r="P296" s="2"/>
    </row>
    <row r="297" spans="5:16" ht="12.75">
      <c r="E297" s="2"/>
      <c r="G297" s="2"/>
      <c r="I297" s="2"/>
      <c r="K297" s="2"/>
      <c r="L297" s="2"/>
      <c r="M297" s="2"/>
      <c r="N297" s="2"/>
      <c r="O297" s="2"/>
      <c r="P297" s="2"/>
    </row>
    <row r="298" spans="5:16" ht="12.75">
      <c r="E298" s="2"/>
      <c r="G298" s="2"/>
      <c r="I298" s="2"/>
      <c r="K298" s="2"/>
      <c r="L298" s="2"/>
      <c r="M298" s="2"/>
      <c r="N298" s="2"/>
      <c r="O298" s="2"/>
      <c r="P298" s="2"/>
    </row>
    <row r="299" spans="5:16" ht="12.75">
      <c r="E299" s="2"/>
      <c r="G299" s="2"/>
      <c r="I299" s="2"/>
      <c r="K299" s="2"/>
      <c r="L299" s="2"/>
      <c r="M299" s="2"/>
      <c r="N299" s="2"/>
      <c r="O299" s="2"/>
      <c r="P299" s="2"/>
    </row>
    <row r="300" spans="5:16" ht="12.75">
      <c r="E300" s="2"/>
      <c r="G300" s="2"/>
      <c r="I300" s="2"/>
      <c r="K300" s="2"/>
      <c r="L300" s="2"/>
      <c r="M300" s="2"/>
      <c r="N300" s="2"/>
      <c r="O300" s="2"/>
      <c r="P300" s="2"/>
    </row>
    <row r="301" spans="5:16" ht="12.75">
      <c r="E301" s="2"/>
      <c r="G301" s="2"/>
      <c r="I301" s="2"/>
      <c r="K301" s="2"/>
      <c r="L301" s="2"/>
      <c r="M301" s="2"/>
      <c r="N301" s="2"/>
      <c r="O301" s="2"/>
      <c r="P301" s="2"/>
    </row>
    <row r="302" spans="5:16" ht="12.75">
      <c r="E302" s="2"/>
      <c r="G302" s="2"/>
      <c r="I302" s="2"/>
      <c r="K302" s="2"/>
      <c r="L302" s="2"/>
      <c r="M302" s="2"/>
      <c r="N302" s="2"/>
      <c r="O302" s="2"/>
      <c r="P302" s="2"/>
    </row>
    <row r="303" spans="5:16" ht="12.75">
      <c r="E303" s="2"/>
      <c r="G303" s="2"/>
      <c r="I303" s="2"/>
      <c r="K303" s="2"/>
      <c r="L303" s="2"/>
      <c r="M303" s="2"/>
      <c r="N303" s="2"/>
      <c r="O303" s="2"/>
      <c r="P303" s="2"/>
    </row>
    <row r="304" spans="5:16" ht="12.75">
      <c r="E304" s="2"/>
      <c r="G304" s="2"/>
      <c r="I304" s="2"/>
      <c r="K304" s="2"/>
      <c r="L304" s="2"/>
      <c r="M304" s="2"/>
      <c r="N304" s="2"/>
      <c r="O304" s="2"/>
      <c r="P304" s="2"/>
    </row>
    <row r="305" spans="5:16" ht="12.75">
      <c r="E305" s="2"/>
      <c r="G305" s="2"/>
      <c r="I305" s="2"/>
      <c r="K305" s="2"/>
      <c r="L305" s="2"/>
      <c r="M305" s="2"/>
      <c r="N305" s="2"/>
      <c r="O305" s="2"/>
      <c r="P305" s="2"/>
    </row>
    <row r="306" spans="5:16" ht="12.75">
      <c r="E306" s="2"/>
      <c r="G306" s="2"/>
      <c r="I306" s="2"/>
      <c r="K306" s="2"/>
      <c r="L306" s="2"/>
      <c r="M306" s="2"/>
      <c r="N306" s="2"/>
      <c r="O306" s="2"/>
      <c r="P306" s="2"/>
    </row>
    <row r="307" spans="5:16" ht="12.75">
      <c r="E307" s="2"/>
      <c r="G307" s="2"/>
      <c r="I307" s="2"/>
      <c r="K307" s="2"/>
      <c r="L307" s="2"/>
      <c r="M307" s="2"/>
      <c r="N307" s="2"/>
      <c r="O307" s="2"/>
      <c r="P307" s="2"/>
    </row>
    <row r="308" spans="5:16" ht="12.75">
      <c r="E308" s="2"/>
      <c r="G308" s="2"/>
      <c r="I308" s="2"/>
      <c r="K308" s="2"/>
      <c r="L308" s="2"/>
      <c r="M308" s="2"/>
      <c r="N308" s="2"/>
      <c r="O308" s="2"/>
      <c r="P308" s="2"/>
    </row>
    <row r="309" spans="5:16" ht="12.75">
      <c r="E309" s="2"/>
      <c r="G309" s="2"/>
      <c r="I309" s="2"/>
      <c r="K309" s="2"/>
      <c r="L309" s="2"/>
      <c r="M309" s="2"/>
      <c r="N309" s="2"/>
      <c r="O309" s="2"/>
      <c r="P309" s="2"/>
    </row>
    <row r="310" spans="4:16" ht="25.5">
      <c r="D310" s="69"/>
      <c r="E310" s="67" t="s">
        <v>31</v>
      </c>
      <c r="F310" s="67" t="s">
        <v>32</v>
      </c>
      <c r="G310" s="54" t="s">
        <v>33</v>
      </c>
      <c r="H310" s="67" t="s">
        <v>34</v>
      </c>
      <c r="I310" s="67" t="s">
        <v>35</v>
      </c>
      <c r="J310" s="67" t="s">
        <v>36</v>
      </c>
      <c r="K310" s="67" t="s">
        <v>37</v>
      </c>
      <c r="L310" s="54" t="s">
        <v>40</v>
      </c>
      <c r="M310" s="67" t="s">
        <v>44</v>
      </c>
      <c r="N310" s="54" t="s">
        <v>45</v>
      </c>
      <c r="O310" s="54" t="s">
        <v>50</v>
      </c>
      <c r="P310" s="54" t="s">
        <v>51</v>
      </c>
    </row>
    <row r="311" spans="2:16" ht="12.75" customHeight="1">
      <c r="B311" s="93" t="s">
        <v>11</v>
      </c>
      <c r="C311" s="99" t="s">
        <v>1</v>
      </c>
      <c r="D311" s="20" t="s">
        <v>3</v>
      </c>
      <c r="E311" s="50">
        <f>E134+E143+E152+E161+E222+E231+F240+F249</f>
        <v>2078.7999999999997</v>
      </c>
      <c r="F311" s="50">
        <f>F134+F143+F152+F161+F222+F231+G240+G249</f>
        <v>2120.7999999999997</v>
      </c>
      <c r="G311" s="50">
        <f>G134+G143+G152+G161+G222+G231+H240+H249</f>
        <v>2144.5</v>
      </c>
      <c r="H311" s="50">
        <f>H134+H143+H152+H161+H222+H231+I240+I249</f>
        <v>2110.4</v>
      </c>
      <c r="I311" s="50">
        <f>I134+I143+I152+I161+I222+I231+J240+J249</f>
        <v>1942.1</v>
      </c>
      <c r="J311" s="50">
        <f>J134+J143+J152+J161+J222+J231+J240+J249</f>
        <v>1890</v>
      </c>
      <c r="K311" s="50">
        <f aca="true" t="shared" si="47" ref="K311:P311">K134+K143+K152+K161+K222+L231+K240+K249</f>
        <v>1877.1</v>
      </c>
      <c r="L311" s="63">
        <f t="shared" si="47"/>
        <v>1884</v>
      </c>
      <c r="M311" s="7">
        <f t="shared" si="47"/>
        <v>1880.5</v>
      </c>
      <c r="N311" s="50">
        <f t="shared" si="47"/>
        <v>1892.6000000000001</v>
      </c>
      <c r="O311" s="50">
        <f t="shared" si="47"/>
        <v>1904.6000000000001</v>
      </c>
      <c r="P311" s="50">
        <f t="shared" si="47"/>
        <v>1982.7</v>
      </c>
    </row>
    <row r="312" spans="2:16" ht="12.75">
      <c r="B312" s="102"/>
      <c r="C312" s="114"/>
      <c r="D312" s="21" t="s">
        <v>6</v>
      </c>
      <c r="E312" s="63">
        <v>1.7</v>
      </c>
      <c r="F312" s="49">
        <f aca="true" t="shared" si="48" ref="F312:P312">(F311/E311-1)*100</f>
        <v>2.0203963825283777</v>
      </c>
      <c r="G312" s="49">
        <f t="shared" si="48"/>
        <v>1.1175028291211087</v>
      </c>
      <c r="H312" s="49">
        <f t="shared" si="48"/>
        <v>-1.5901142457449224</v>
      </c>
      <c r="I312" s="49">
        <f t="shared" si="48"/>
        <v>-7.974791508718737</v>
      </c>
      <c r="J312" s="7">
        <f t="shared" si="48"/>
        <v>-2.6826630966479525</v>
      </c>
      <c r="K312" s="62">
        <f t="shared" si="48"/>
        <v>-0.6825396825396846</v>
      </c>
      <c r="L312" s="63">
        <f t="shared" si="48"/>
        <v>0.3675883011027725</v>
      </c>
      <c r="M312" s="7">
        <f t="shared" si="48"/>
        <v>-0.18577494692144647</v>
      </c>
      <c r="N312" s="50">
        <f t="shared" si="48"/>
        <v>0.6434458920499875</v>
      </c>
      <c r="O312" s="50">
        <f t="shared" si="48"/>
        <v>0.6340483990277868</v>
      </c>
      <c r="P312" s="50">
        <f t="shared" si="48"/>
        <v>4.100598550876811</v>
      </c>
    </row>
    <row r="313" spans="2:17" ht="12.75">
      <c r="B313" s="102"/>
      <c r="C313" s="115"/>
      <c r="D313" s="4" t="s">
        <v>4</v>
      </c>
      <c r="E313" s="63">
        <v>15.8</v>
      </c>
      <c r="F313" s="49">
        <v>11.9</v>
      </c>
      <c r="G313" s="49">
        <v>6.2</v>
      </c>
      <c r="H313" s="49">
        <v>3.2</v>
      </c>
      <c r="I313" s="49">
        <f aca="true" t="shared" si="49" ref="I313:P313">(I311/E311-1)*100</f>
        <v>-6.575909178372131</v>
      </c>
      <c r="J313" s="7">
        <f t="shared" si="49"/>
        <v>-10.882685778951329</v>
      </c>
      <c r="K313" s="50">
        <f t="shared" si="49"/>
        <v>-12.469107017952908</v>
      </c>
      <c r="L313" s="63">
        <f t="shared" si="49"/>
        <v>-10.727824109173623</v>
      </c>
      <c r="M313" s="7">
        <f t="shared" si="49"/>
        <v>-3.1718243138870283</v>
      </c>
      <c r="N313" s="50">
        <f t="shared" si="49"/>
        <v>0.13756613756614744</v>
      </c>
      <c r="O313" s="50">
        <f t="shared" si="49"/>
        <v>1.4650258377284286</v>
      </c>
      <c r="P313" s="50">
        <f t="shared" si="49"/>
        <v>5.238853503184715</v>
      </c>
      <c r="Q313" s="46"/>
    </row>
    <row r="314" spans="2:16" ht="12.75" customHeight="1">
      <c r="B314" s="102"/>
      <c r="C314" s="99" t="s">
        <v>2</v>
      </c>
      <c r="D314" s="4" t="s">
        <v>5</v>
      </c>
      <c r="E314" s="50">
        <f>E137+E146+E155+E164+E225+E234+F243+F252</f>
        <v>1886.5</v>
      </c>
      <c r="F314" s="50">
        <f>F137+F146+F155+F164+F225+F234+G243+G252</f>
        <v>1898.6000000000001</v>
      </c>
      <c r="G314" s="50">
        <f>G137+G146+G155+G164+G225+G234+H243+H252</f>
        <v>1875.5</v>
      </c>
      <c r="H314" s="50">
        <f>H137+H146+H155+H164+H225+H234+I243+I252</f>
        <v>1443.1</v>
      </c>
      <c r="I314" s="50">
        <f>I137+I146+I155+I164+I225+I234+J243+J252</f>
        <v>1109.9</v>
      </c>
      <c r="J314" s="50">
        <f>J137+J146+J155+J164+J225+J234+J243+J252</f>
        <v>1486.1</v>
      </c>
      <c r="K314" s="50">
        <f aca="true" t="shared" si="50" ref="K314:P314">K137+K146+K155+K164+K225+L234+K243+K252</f>
        <v>1636.8</v>
      </c>
      <c r="L314" s="63">
        <f t="shared" si="50"/>
        <v>1680.8000000000002</v>
      </c>
      <c r="M314" s="7">
        <f t="shared" si="50"/>
        <v>1752.1</v>
      </c>
      <c r="N314" s="50">
        <f t="shared" si="50"/>
        <v>1812.1000000000001</v>
      </c>
      <c r="O314" s="50">
        <f t="shared" si="50"/>
        <v>1816.1999999999998</v>
      </c>
      <c r="P314" s="50">
        <f t="shared" si="50"/>
        <v>1853.5</v>
      </c>
    </row>
    <row r="315" spans="2:16" ht="12.75">
      <c r="B315" s="102"/>
      <c r="C315" s="114"/>
      <c r="D315" s="4" t="s">
        <v>6</v>
      </c>
      <c r="E315" s="63">
        <v>1.7</v>
      </c>
      <c r="F315" s="49">
        <f aca="true" t="shared" si="51" ref="F315:P315">(F314/E314-1)*100</f>
        <v>0.6413994169096382</v>
      </c>
      <c r="G315" s="49">
        <f t="shared" si="51"/>
        <v>-1.2166859791425289</v>
      </c>
      <c r="H315" s="49">
        <f t="shared" si="51"/>
        <v>-23.055185283924295</v>
      </c>
      <c r="I315" s="49">
        <f t="shared" si="51"/>
        <v>-23.089183008800486</v>
      </c>
      <c r="J315" s="7">
        <f t="shared" si="51"/>
        <v>33.89494549058472</v>
      </c>
      <c r="K315" s="50">
        <f t="shared" si="51"/>
        <v>10.140636565507034</v>
      </c>
      <c r="L315" s="63">
        <f t="shared" si="51"/>
        <v>2.6881720430107725</v>
      </c>
      <c r="M315" s="7">
        <f t="shared" si="51"/>
        <v>4.242027605901932</v>
      </c>
      <c r="N315" s="50">
        <f t="shared" si="51"/>
        <v>3.424462074082535</v>
      </c>
      <c r="O315" s="50">
        <f t="shared" si="51"/>
        <v>0.22625682909329647</v>
      </c>
      <c r="P315" s="50">
        <f t="shared" si="51"/>
        <v>2.053738575046804</v>
      </c>
    </row>
    <row r="316" spans="2:16" ht="12.75">
      <c r="B316" s="102"/>
      <c r="C316" s="115"/>
      <c r="D316" s="12" t="s">
        <v>4</v>
      </c>
      <c r="E316" s="63">
        <v>20.2</v>
      </c>
      <c r="F316" s="49">
        <v>11.7</v>
      </c>
      <c r="G316" s="49">
        <v>3</v>
      </c>
      <c r="H316" s="49">
        <v>-22.2</v>
      </c>
      <c r="I316" s="49">
        <f aca="true" t="shared" si="52" ref="I316:P316">(I314/E314-1)*100</f>
        <v>-41.16618075801749</v>
      </c>
      <c r="J316" s="7">
        <f t="shared" si="52"/>
        <v>-21.726535341830832</v>
      </c>
      <c r="K316" s="50">
        <f t="shared" si="52"/>
        <v>-12.727272727272732</v>
      </c>
      <c r="L316" s="63">
        <f t="shared" si="52"/>
        <v>16.47148499757469</v>
      </c>
      <c r="M316" s="7">
        <f t="shared" si="52"/>
        <v>57.86106856473554</v>
      </c>
      <c r="N316" s="50">
        <f t="shared" si="52"/>
        <v>21.936612610187755</v>
      </c>
      <c r="O316" s="50">
        <f t="shared" si="52"/>
        <v>10.960410557184751</v>
      </c>
      <c r="P316" s="50">
        <f t="shared" si="52"/>
        <v>10.274869109947637</v>
      </c>
    </row>
    <row r="317" spans="2:16" ht="12.75">
      <c r="B317" s="103"/>
      <c r="C317" s="17" t="s">
        <v>14</v>
      </c>
      <c r="D317" s="4" t="s">
        <v>13</v>
      </c>
      <c r="E317" s="48">
        <f aca="true" t="shared" si="53" ref="E317:P317">100*E314/E311</f>
        <v>90.74947084856649</v>
      </c>
      <c r="F317" s="8">
        <f t="shared" si="53"/>
        <v>89.52282157676349</v>
      </c>
      <c r="G317" s="72">
        <f t="shared" si="53"/>
        <v>87.4562835159711</v>
      </c>
      <c r="H317" s="48">
        <f t="shared" si="53"/>
        <v>68.38040181956028</v>
      </c>
      <c r="I317" s="48">
        <f t="shared" si="53"/>
        <v>57.14947736985738</v>
      </c>
      <c r="J317" s="8">
        <f t="shared" si="53"/>
        <v>78.62962962962963</v>
      </c>
      <c r="K317" s="51">
        <f t="shared" si="53"/>
        <v>87.19833786159502</v>
      </c>
      <c r="L317" s="66">
        <f t="shared" si="53"/>
        <v>89.21443736730363</v>
      </c>
      <c r="M317" s="8">
        <f t="shared" si="53"/>
        <v>93.17202871576708</v>
      </c>
      <c r="N317" s="51">
        <f t="shared" si="53"/>
        <v>95.74659198985522</v>
      </c>
      <c r="O317" s="51">
        <f t="shared" si="53"/>
        <v>95.3586054814659</v>
      </c>
      <c r="P317" s="51">
        <f t="shared" si="53"/>
        <v>93.48363342916225</v>
      </c>
    </row>
    <row r="318" spans="2:16" ht="12.75">
      <c r="B318" s="27"/>
      <c r="C318" s="18"/>
      <c r="D318" s="5"/>
      <c r="E318" s="10"/>
      <c r="F318" s="10"/>
      <c r="G318" s="10"/>
      <c r="H318" s="10"/>
      <c r="I318" s="10"/>
      <c r="J318" s="10"/>
      <c r="K318" s="10"/>
      <c r="L318" s="10"/>
      <c r="M318" s="11"/>
      <c r="N318" s="10"/>
      <c r="O318" s="10"/>
      <c r="P318" s="10"/>
    </row>
    <row r="320" spans="2:16" ht="12.75" customHeight="1">
      <c r="B320" s="93" t="s">
        <v>15</v>
      </c>
      <c r="C320" s="99" t="s">
        <v>12</v>
      </c>
      <c r="D320" s="12" t="s">
        <v>5</v>
      </c>
      <c r="E320" s="7">
        <v>187</v>
      </c>
      <c r="F320" s="52">
        <v>197</v>
      </c>
      <c r="G320" s="52">
        <v>201.1</v>
      </c>
      <c r="H320" s="49">
        <v>196.3</v>
      </c>
      <c r="I320" s="52">
        <v>135.3</v>
      </c>
      <c r="J320" s="50">
        <v>148.2</v>
      </c>
      <c r="K320" s="50">
        <v>127.1</v>
      </c>
      <c r="L320" s="50">
        <v>125.8</v>
      </c>
      <c r="M320" s="50">
        <v>118.6</v>
      </c>
      <c r="N320" s="50">
        <v>116.2</v>
      </c>
      <c r="O320" s="50">
        <v>123.8</v>
      </c>
      <c r="P320" s="50">
        <v>120.7</v>
      </c>
    </row>
    <row r="321" spans="2:16" ht="12.75">
      <c r="B321" s="102"/>
      <c r="C321" s="114"/>
      <c r="D321" s="4" t="s">
        <v>6</v>
      </c>
      <c r="E321" s="49">
        <v>0.1</v>
      </c>
      <c r="F321" s="49">
        <f aca="true" t="shared" si="54" ref="F321:P321">(F320/E320-1)*100</f>
        <v>5.3475935828877</v>
      </c>
      <c r="G321" s="7">
        <f t="shared" si="54"/>
        <v>2.0812182741116736</v>
      </c>
      <c r="H321" s="63">
        <f t="shared" si="54"/>
        <v>-2.386872202884127</v>
      </c>
      <c r="I321" s="68">
        <f t="shared" si="54"/>
        <v>-31.074885379521145</v>
      </c>
      <c r="J321" s="50">
        <f t="shared" si="54"/>
        <v>9.534368070953425</v>
      </c>
      <c r="K321" s="50">
        <f t="shared" si="54"/>
        <v>-14.237516869095812</v>
      </c>
      <c r="L321" s="50">
        <f t="shared" si="54"/>
        <v>-1.0228166797797034</v>
      </c>
      <c r="M321" s="50">
        <f t="shared" si="54"/>
        <v>-5.723370429252784</v>
      </c>
      <c r="N321" s="50">
        <f t="shared" si="54"/>
        <v>-2.02360876897133</v>
      </c>
      <c r="O321" s="50">
        <f t="shared" si="54"/>
        <v>6.540447504302915</v>
      </c>
      <c r="P321" s="50">
        <f t="shared" si="54"/>
        <v>-2.5040387722132462</v>
      </c>
    </row>
    <row r="322" spans="2:16" ht="12.75">
      <c r="B322" s="102"/>
      <c r="C322" s="115"/>
      <c r="D322" s="4" t="s">
        <v>4</v>
      </c>
      <c r="E322" s="61">
        <v>-5.7</v>
      </c>
      <c r="F322" s="49">
        <v>1.1</v>
      </c>
      <c r="G322" s="7">
        <v>6.8</v>
      </c>
      <c r="H322" s="73">
        <v>5</v>
      </c>
      <c r="I322" s="68">
        <f aca="true" t="shared" si="55" ref="I322:P322">(I320/E320-1)*100</f>
        <v>-27.647058823529402</v>
      </c>
      <c r="J322" s="62">
        <f t="shared" si="55"/>
        <v>-24.771573604060915</v>
      </c>
      <c r="K322" s="62">
        <f t="shared" si="55"/>
        <v>-36.79761312779711</v>
      </c>
      <c r="L322" s="62">
        <f t="shared" si="55"/>
        <v>-35.914416709118704</v>
      </c>
      <c r="M322" s="62">
        <f t="shared" si="55"/>
        <v>-12.342941611234304</v>
      </c>
      <c r="N322" s="62">
        <f t="shared" si="55"/>
        <v>-21.592442645074218</v>
      </c>
      <c r="O322" s="62">
        <f t="shared" si="55"/>
        <v>-2.596380802517706</v>
      </c>
      <c r="P322" s="62">
        <f t="shared" si="55"/>
        <v>-4.0540540540540455</v>
      </c>
    </row>
    <row r="323" spans="2:16" ht="12.75" customHeight="1">
      <c r="B323" s="102"/>
      <c r="C323" s="99" t="s">
        <v>2</v>
      </c>
      <c r="D323" s="16" t="s">
        <v>5</v>
      </c>
      <c r="E323" s="7">
        <v>153.7</v>
      </c>
      <c r="F323" s="53">
        <v>162.5</v>
      </c>
      <c r="G323" s="53">
        <v>157.4</v>
      </c>
      <c r="H323" s="49">
        <v>128.2</v>
      </c>
      <c r="I323" s="53">
        <v>59.8</v>
      </c>
      <c r="J323" s="50">
        <v>89.4</v>
      </c>
      <c r="K323" s="50">
        <v>102.5</v>
      </c>
      <c r="L323" s="50">
        <v>112.6</v>
      </c>
      <c r="M323" s="50">
        <v>111.6</v>
      </c>
      <c r="N323" s="50">
        <v>105.4</v>
      </c>
      <c r="O323" s="50">
        <v>107.8</v>
      </c>
      <c r="P323" s="50">
        <v>93.9</v>
      </c>
    </row>
    <row r="324" spans="2:16" ht="12.75">
      <c r="B324" s="102"/>
      <c r="C324" s="114"/>
      <c r="D324" s="4" t="s">
        <v>6</v>
      </c>
      <c r="E324" s="49">
        <v>1.5</v>
      </c>
      <c r="F324" s="49">
        <f aca="true" t="shared" si="56" ref="F324:P324">(F323/E323-1)*100</f>
        <v>5.725439167208846</v>
      </c>
      <c r="G324" s="7">
        <f t="shared" si="56"/>
        <v>-3.1384615384615344</v>
      </c>
      <c r="H324" s="63">
        <f t="shared" si="56"/>
        <v>-18.551461245235078</v>
      </c>
      <c r="I324" s="68">
        <f t="shared" si="56"/>
        <v>-53.35413416536661</v>
      </c>
      <c r="J324" s="50">
        <f t="shared" si="56"/>
        <v>49.49832775919734</v>
      </c>
      <c r="K324" s="50">
        <f t="shared" si="56"/>
        <v>14.65324384787472</v>
      </c>
      <c r="L324" s="50">
        <f t="shared" si="56"/>
        <v>9.853658536585353</v>
      </c>
      <c r="M324" s="50">
        <f t="shared" si="56"/>
        <v>-0.8880994671403242</v>
      </c>
      <c r="N324" s="50">
        <f t="shared" si="56"/>
        <v>-5.5555555555555465</v>
      </c>
      <c r="O324" s="50">
        <f t="shared" si="56"/>
        <v>2.2770398481973375</v>
      </c>
      <c r="P324" s="50">
        <f t="shared" si="56"/>
        <v>-12.894248608534319</v>
      </c>
    </row>
    <row r="325" spans="2:16" ht="12.75">
      <c r="B325" s="102"/>
      <c r="C325" s="115"/>
      <c r="D325" s="4" t="s">
        <v>4</v>
      </c>
      <c r="E325" s="61">
        <v>-1</v>
      </c>
      <c r="F325" s="49">
        <v>6.2</v>
      </c>
      <c r="G325" s="7">
        <v>3.3</v>
      </c>
      <c r="H325" s="73">
        <v>-15.4</v>
      </c>
      <c r="I325" s="68">
        <f aca="true" t="shared" si="57" ref="I325:P325">(I323/E323-1)*100</f>
        <v>-61.093038386467136</v>
      </c>
      <c r="J325" s="62">
        <f t="shared" si="57"/>
        <v>-44.98461538461538</v>
      </c>
      <c r="K325" s="62">
        <f t="shared" si="57"/>
        <v>-34.87928843710293</v>
      </c>
      <c r="L325" s="62">
        <f t="shared" si="57"/>
        <v>-12.168486739469575</v>
      </c>
      <c r="M325" s="62">
        <f t="shared" si="57"/>
        <v>86.62207357859532</v>
      </c>
      <c r="N325" s="62">
        <f t="shared" si="57"/>
        <v>17.897091722595082</v>
      </c>
      <c r="O325" s="62">
        <f t="shared" si="57"/>
        <v>5.170731707317078</v>
      </c>
      <c r="P325" s="62">
        <f t="shared" si="57"/>
        <v>-16.607460035523967</v>
      </c>
    </row>
    <row r="326" spans="2:16" ht="12.75">
      <c r="B326" s="103"/>
      <c r="C326" s="17" t="s">
        <v>14</v>
      </c>
      <c r="D326" s="12" t="s">
        <v>13</v>
      </c>
      <c r="E326" s="48">
        <f aca="true" t="shared" si="58" ref="E326:P326">100*E323/E320</f>
        <v>82.19251336898395</v>
      </c>
      <c r="F326" s="48">
        <f t="shared" si="58"/>
        <v>82.48730964467005</v>
      </c>
      <c r="G326" s="8">
        <f t="shared" si="58"/>
        <v>78.269517652909</v>
      </c>
      <c r="H326" s="66">
        <f t="shared" si="58"/>
        <v>65.30820173204278</v>
      </c>
      <c r="I326" s="37">
        <f t="shared" si="58"/>
        <v>44.198078344419805</v>
      </c>
      <c r="J326" s="51">
        <f t="shared" si="58"/>
        <v>60.32388663967612</v>
      </c>
      <c r="K326" s="51">
        <f t="shared" si="58"/>
        <v>80.64516129032259</v>
      </c>
      <c r="L326" s="51">
        <f t="shared" si="58"/>
        <v>89.50715421303657</v>
      </c>
      <c r="M326" s="51">
        <f t="shared" si="58"/>
        <v>94.09780775716695</v>
      </c>
      <c r="N326" s="51">
        <f t="shared" si="58"/>
        <v>90.70567986230637</v>
      </c>
      <c r="O326" s="51">
        <f t="shared" si="58"/>
        <v>87.07592891760905</v>
      </c>
      <c r="P326" s="51">
        <f t="shared" si="58"/>
        <v>77.79618889809444</v>
      </c>
    </row>
    <row r="327" spans="2:16" ht="12.75">
      <c r="B327" s="27"/>
      <c r="C327" s="18"/>
      <c r="D327" s="22"/>
      <c r="E327" s="28"/>
      <c r="F327" s="28"/>
      <c r="G327" s="28"/>
      <c r="H327" s="28"/>
      <c r="I327" s="28"/>
      <c r="J327" s="28"/>
      <c r="K327" s="28"/>
      <c r="L327" s="28"/>
      <c r="M327" s="28"/>
      <c r="N327" s="29"/>
      <c r="O327" s="10"/>
      <c r="P327" s="10"/>
    </row>
    <row r="328" spans="2:16" ht="12.75" customHeight="1">
      <c r="B328" s="27"/>
      <c r="C328" s="18"/>
      <c r="D328" s="5"/>
      <c r="E328" s="10"/>
      <c r="F328" s="10"/>
      <c r="G328" s="10"/>
      <c r="H328" s="10"/>
      <c r="I328" s="10"/>
      <c r="J328" s="10"/>
      <c r="K328" s="10"/>
      <c r="L328" s="10"/>
      <c r="M328" s="10"/>
      <c r="N328" s="11"/>
      <c r="O328" s="10"/>
      <c r="P328" s="10"/>
    </row>
    <row r="329" spans="2:16" ht="12.75" customHeight="1">
      <c r="B329" s="104" t="s">
        <v>16</v>
      </c>
      <c r="C329" s="99" t="s">
        <v>12</v>
      </c>
      <c r="D329" s="12" t="s">
        <v>5</v>
      </c>
      <c r="E329" s="68">
        <v>297.7</v>
      </c>
      <c r="F329" s="68">
        <v>307.5</v>
      </c>
      <c r="G329" s="7">
        <v>289.5</v>
      </c>
      <c r="H329" s="75">
        <v>293.7</v>
      </c>
      <c r="I329" s="52">
        <v>296.1</v>
      </c>
      <c r="J329" s="50">
        <v>288.3</v>
      </c>
      <c r="K329" s="50">
        <v>315.2</v>
      </c>
      <c r="L329" s="50">
        <v>324.8</v>
      </c>
      <c r="M329" s="81">
        <v>384.2</v>
      </c>
      <c r="N329" s="50">
        <v>407</v>
      </c>
      <c r="O329" s="50">
        <v>424.9</v>
      </c>
      <c r="P329" s="50">
        <v>433.7</v>
      </c>
    </row>
    <row r="330" spans="2:16" ht="12.75" customHeight="1">
      <c r="B330" s="105"/>
      <c r="C330" s="114"/>
      <c r="D330" s="4" t="s">
        <v>6</v>
      </c>
      <c r="E330" s="64">
        <v>-4.7</v>
      </c>
      <c r="F330" s="7">
        <f aca="true" t="shared" si="59" ref="F330:P330">(F329/E329-1)*100</f>
        <v>3.291904601948281</v>
      </c>
      <c r="G330" s="49">
        <f t="shared" si="59"/>
        <v>-5.853658536585371</v>
      </c>
      <c r="H330" s="49">
        <f t="shared" si="59"/>
        <v>1.4507772020725396</v>
      </c>
      <c r="I330" s="68">
        <f t="shared" si="59"/>
        <v>0.8171603677221695</v>
      </c>
      <c r="J330" s="50">
        <f t="shared" si="59"/>
        <v>-2.634245187436679</v>
      </c>
      <c r="K330" s="50">
        <f t="shared" si="59"/>
        <v>9.330558446063119</v>
      </c>
      <c r="L330" s="63">
        <f t="shared" si="59"/>
        <v>3.0456852791878264</v>
      </c>
      <c r="M330" s="7">
        <f t="shared" si="59"/>
        <v>18.288177339901466</v>
      </c>
      <c r="N330" s="50">
        <f t="shared" si="59"/>
        <v>5.934409161894849</v>
      </c>
      <c r="O330" s="50">
        <f t="shared" si="59"/>
        <v>4.3980343980343894</v>
      </c>
      <c r="P330" s="50">
        <f t="shared" si="59"/>
        <v>2.071075547187573</v>
      </c>
    </row>
    <row r="331" spans="2:16" ht="12.75" customHeight="1">
      <c r="B331" s="105"/>
      <c r="C331" s="115"/>
      <c r="D331" s="4" t="s">
        <v>4</v>
      </c>
      <c r="E331" s="7">
        <v>14</v>
      </c>
      <c r="F331" s="50">
        <v>13</v>
      </c>
      <c r="G331" s="63">
        <v>-5.6</v>
      </c>
      <c r="H331" s="49">
        <v>-6</v>
      </c>
      <c r="I331" s="68">
        <f aca="true" t="shared" si="60" ref="I331:P331">(I329/E329-1)*100</f>
        <v>-0.5374538125629713</v>
      </c>
      <c r="J331" s="50">
        <f t="shared" si="60"/>
        <v>-6.243902439024385</v>
      </c>
      <c r="K331" s="50">
        <f t="shared" si="60"/>
        <v>8.877374784110525</v>
      </c>
      <c r="L331" s="63">
        <f t="shared" si="60"/>
        <v>10.589036431733078</v>
      </c>
      <c r="M331" s="7">
        <f t="shared" si="60"/>
        <v>29.753461668355264</v>
      </c>
      <c r="N331" s="50">
        <f t="shared" si="60"/>
        <v>41.17238987166145</v>
      </c>
      <c r="O331" s="50">
        <f t="shared" si="60"/>
        <v>34.80329949238579</v>
      </c>
      <c r="P331" s="50">
        <f t="shared" si="60"/>
        <v>33.52832512315269</v>
      </c>
    </row>
    <row r="332" spans="2:16" ht="12.75" customHeight="1">
      <c r="B332" s="105"/>
      <c r="C332" s="99" t="s">
        <v>2</v>
      </c>
      <c r="D332" s="16" t="s">
        <v>5</v>
      </c>
      <c r="E332" s="15">
        <v>278.9</v>
      </c>
      <c r="F332" s="68">
        <v>285.3</v>
      </c>
      <c r="G332" s="7">
        <v>250</v>
      </c>
      <c r="H332" s="76">
        <v>155</v>
      </c>
      <c r="I332" s="53">
        <v>148.3</v>
      </c>
      <c r="J332" s="50">
        <v>239.7</v>
      </c>
      <c r="K332" s="50">
        <v>289.8</v>
      </c>
      <c r="L332" s="50">
        <v>295.6</v>
      </c>
      <c r="M332" s="86">
        <v>363.8</v>
      </c>
      <c r="N332" s="50">
        <v>402.2</v>
      </c>
      <c r="O332" s="50">
        <v>422</v>
      </c>
      <c r="P332" s="50">
        <v>423.9</v>
      </c>
    </row>
    <row r="333" spans="2:16" ht="12.75" customHeight="1">
      <c r="B333" s="105"/>
      <c r="C333" s="114"/>
      <c r="D333" s="4" t="s">
        <v>6</v>
      </c>
      <c r="E333" s="7">
        <v>-4.8</v>
      </c>
      <c r="F333" s="7">
        <f aca="true" t="shared" si="61" ref="F333:P333">(F332/E332-1)*100</f>
        <v>2.294729293653641</v>
      </c>
      <c r="G333" s="49">
        <f t="shared" si="61"/>
        <v>-12.372940764107964</v>
      </c>
      <c r="H333" s="49">
        <f t="shared" si="61"/>
        <v>-38</v>
      </c>
      <c r="I333" s="68">
        <f t="shared" si="61"/>
        <v>-4.322580645161278</v>
      </c>
      <c r="J333" s="50">
        <f t="shared" si="61"/>
        <v>61.63182737693862</v>
      </c>
      <c r="K333" s="50">
        <f t="shared" si="61"/>
        <v>20.90112640801003</v>
      </c>
      <c r="L333" s="63">
        <f t="shared" si="61"/>
        <v>2.00138026224983</v>
      </c>
      <c r="M333" s="7">
        <f t="shared" si="61"/>
        <v>23.071718538565623</v>
      </c>
      <c r="N333" s="50">
        <f t="shared" si="61"/>
        <v>10.555250137438144</v>
      </c>
      <c r="O333" s="50">
        <f t="shared" si="61"/>
        <v>4.92292391844853</v>
      </c>
      <c r="P333" s="50">
        <f t="shared" si="61"/>
        <v>0.4502369668246464</v>
      </c>
    </row>
    <row r="334" spans="2:16" ht="12.75" customHeight="1">
      <c r="B334" s="105"/>
      <c r="C334" s="115"/>
      <c r="D334" s="4" t="s">
        <v>4</v>
      </c>
      <c r="E334" s="7">
        <v>35.8</v>
      </c>
      <c r="F334" s="7">
        <v>13</v>
      </c>
      <c r="G334" s="49">
        <v>-13.6</v>
      </c>
      <c r="H334" s="49">
        <v>-47.1</v>
      </c>
      <c r="I334" s="68">
        <f aca="true" t="shared" si="62" ref="I334:P334">(I332/E332-1)*100</f>
        <v>-46.82681964861957</v>
      </c>
      <c r="J334" s="50">
        <f t="shared" si="62"/>
        <v>-15.98317560462672</v>
      </c>
      <c r="K334" s="50">
        <f t="shared" si="62"/>
        <v>15.920000000000002</v>
      </c>
      <c r="L334" s="63">
        <f t="shared" si="62"/>
        <v>90.70967741935485</v>
      </c>
      <c r="M334" s="7">
        <f t="shared" si="62"/>
        <v>145.31355360755222</v>
      </c>
      <c r="N334" s="50">
        <f t="shared" si="62"/>
        <v>67.79307467667918</v>
      </c>
      <c r="O334" s="50">
        <f t="shared" si="62"/>
        <v>45.617667356797774</v>
      </c>
      <c r="P334" s="50">
        <f t="shared" si="62"/>
        <v>43.40324763193504</v>
      </c>
    </row>
    <row r="335" spans="2:16" ht="12.75" customHeight="1">
      <c r="B335" s="106"/>
      <c r="C335" s="17" t="s">
        <v>14</v>
      </c>
      <c r="D335" s="12" t="s">
        <v>13</v>
      </c>
      <c r="E335" s="8">
        <f aca="true" t="shared" si="63" ref="E335:P335">100*E332/E329</f>
        <v>93.68491770238494</v>
      </c>
      <c r="F335" s="8">
        <f t="shared" si="63"/>
        <v>92.78048780487805</v>
      </c>
      <c r="G335" s="48">
        <f t="shared" si="63"/>
        <v>86.35578583765113</v>
      </c>
      <c r="H335" s="48">
        <f t="shared" si="63"/>
        <v>52.77494041538986</v>
      </c>
      <c r="I335" s="37">
        <f t="shared" si="63"/>
        <v>50.084430935494765</v>
      </c>
      <c r="J335" s="51">
        <f t="shared" si="63"/>
        <v>83.14255983350677</v>
      </c>
      <c r="K335" s="51">
        <f t="shared" si="63"/>
        <v>91.94162436548224</v>
      </c>
      <c r="L335" s="66">
        <f t="shared" si="63"/>
        <v>91.00985221674878</v>
      </c>
      <c r="M335" s="8">
        <f t="shared" si="63"/>
        <v>94.69026548672566</v>
      </c>
      <c r="N335" s="51">
        <f t="shared" si="63"/>
        <v>98.82063882063882</v>
      </c>
      <c r="O335" s="51">
        <f t="shared" si="63"/>
        <v>99.3174864674041</v>
      </c>
      <c r="P335" s="51">
        <f t="shared" si="63"/>
        <v>97.74037353008993</v>
      </c>
    </row>
    <row r="336" spans="2:16" ht="12.75" customHeight="1">
      <c r="B336" s="27"/>
      <c r="C336" s="18"/>
      <c r="D336" s="4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.75">
      <c r="B337" s="27"/>
      <c r="C337" s="18"/>
      <c r="D337" s="5"/>
      <c r="E337" s="91"/>
      <c r="F337" s="59"/>
      <c r="G337" s="10"/>
      <c r="H337" s="10"/>
      <c r="I337" s="47"/>
      <c r="J337" s="91"/>
      <c r="K337" s="59"/>
      <c r="L337" s="10"/>
      <c r="M337" s="10"/>
      <c r="N337" s="10"/>
      <c r="O337" s="10"/>
      <c r="P337" s="10"/>
    </row>
    <row r="338" spans="2:16" ht="12.75">
      <c r="B338" s="27"/>
      <c r="C338" s="18"/>
      <c r="D338" s="5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.75" customHeight="1">
      <c r="B339" s="27"/>
      <c r="C339" s="39"/>
      <c r="D339" s="4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.75" customHeight="1">
      <c r="B340" s="27"/>
      <c r="C340" s="23"/>
      <c r="D340" s="4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.75">
      <c r="B341" s="27"/>
      <c r="C341" s="23"/>
      <c r="D341" s="5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.75">
      <c r="B342" s="27"/>
      <c r="C342" s="23"/>
      <c r="D342" s="5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.75">
      <c r="B343" s="27"/>
      <c r="C343" s="42"/>
      <c r="D343" s="5"/>
      <c r="E343" s="10"/>
      <c r="F343" s="10"/>
      <c r="G343" s="10"/>
      <c r="H343" s="11"/>
      <c r="I343" s="11"/>
      <c r="J343" s="11"/>
      <c r="K343" s="11"/>
      <c r="L343" s="11"/>
      <c r="M343" s="11"/>
      <c r="N343" s="11"/>
      <c r="O343" s="11"/>
      <c r="P343" s="11"/>
    </row>
    <row r="344" spans="2:16" ht="12.75">
      <c r="B344" s="27"/>
      <c r="C344" s="18"/>
      <c r="D344" s="5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</row>
    <row r="345" spans="3:16" ht="12.75">
      <c r="C345" s="23"/>
      <c r="E345" s="19"/>
      <c r="F345" s="19"/>
      <c r="G345" s="19"/>
      <c r="H345" s="19"/>
      <c r="I345" s="19"/>
      <c r="L345" s="38"/>
      <c r="M345" s="38"/>
      <c r="O345" s="25"/>
      <c r="P345" s="26"/>
    </row>
    <row r="346" spans="3:16" ht="12.75">
      <c r="C346" s="23"/>
      <c r="D346" s="24"/>
      <c r="E346" s="19"/>
      <c r="F346" s="19"/>
      <c r="G346" s="19"/>
      <c r="H346" s="19"/>
      <c r="I346" s="19"/>
      <c r="J346" s="19"/>
      <c r="K346" s="19"/>
      <c r="L346" s="19"/>
      <c r="M346" s="19"/>
      <c r="N346" s="25"/>
      <c r="O346" s="25"/>
      <c r="P346" s="26"/>
    </row>
    <row r="353" spans="4:8" ht="22.5" customHeight="1">
      <c r="D353" s="33"/>
      <c r="G353" s="6"/>
      <c r="H353" s="32"/>
    </row>
    <row r="355" ht="56.25" customHeight="1">
      <c r="D355" s="1"/>
    </row>
    <row r="356" ht="42.75" customHeight="1"/>
    <row r="375" spans="5:16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5:16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5:16" ht="12.75">
      <c r="E377" s="2"/>
      <c r="G377" s="2"/>
      <c r="I377" s="2"/>
      <c r="K377" s="2"/>
      <c r="L377" s="2"/>
      <c r="M377" s="2"/>
      <c r="N377" s="2"/>
      <c r="O377" s="2"/>
      <c r="P377" s="2"/>
    </row>
    <row r="378" spans="5:16" ht="12.75">
      <c r="E378" s="2"/>
      <c r="G378" s="2"/>
      <c r="I378" s="2"/>
      <c r="K378" s="2"/>
      <c r="L378" s="2"/>
      <c r="M378" s="2"/>
      <c r="N378" s="2"/>
      <c r="O378" s="2"/>
      <c r="P378" s="2"/>
    </row>
    <row r="379" spans="5:16" ht="12.75">
      <c r="E379" s="2"/>
      <c r="G379" s="2"/>
      <c r="I379" s="2"/>
      <c r="K379" s="2"/>
      <c r="L379" s="2"/>
      <c r="M379" s="2"/>
      <c r="N379" s="2"/>
      <c r="O379" s="2"/>
      <c r="P379" s="2"/>
    </row>
    <row r="380" spans="5:16" ht="12.75">
      <c r="E380" s="2"/>
      <c r="G380" s="2"/>
      <c r="I380" s="2"/>
      <c r="K380" s="2"/>
      <c r="L380" s="2"/>
      <c r="M380" s="2"/>
      <c r="N380" s="2"/>
      <c r="O380" s="2"/>
      <c r="P380" s="2"/>
    </row>
    <row r="381" spans="5:16" ht="12.75">
      <c r="E381" s="2"/>
      <c r="G381" s="2"/>
      <c r="I381" s="2"/>
      <c r="K381" s="2"/>
      <c r="L381" s="2"/>
      <c r="M381" s="2"/>
      <c r="N381" s="2"/>
      <c r="O381" s="2"/>
      <c r="P381" s="2"/>
    </row>
    <row r="382" spans="5:16" ht="12.75">
      <c r="E382" s="2"/>
      <c r="G382" s="2"/>
      <c r="I382" s="2"/>
      <c r="K382" s="2"/>
      <c r="L382" s="2"/>
      <c r="M382" s="2"/>
      <c r="N382" s="2"/>
      <c r="O382" s="2"/>
      <c r="P382" s="2"/>
    </row>
    <row r="383" spans="5:16" ht="12.75">
      <c r="E383" s="2"/>
      <c r="G383" s="2"/>
      <c r="I383" s="2"/>
      <c r="K383" s="2"/>
      <c r="L383" s="2"/>
      <c r="M383" s="2"/>
      <c r="N383" s="2"/>
      <c r="O383" s="2"/>
      <c r="P383" s="2"/>
    </row>
    <row r="384" spans="5:16" ht="12.75">
      <c r="E384" s="2"/>
      <c r="G384" s="2"/>
      <c r="I384" s="2"/>
      <c r="K384" s="2"/>
      <c r="L384" s="2"/>
      <c r="M384" s="2"/>
      <c r="N384" s="2"/>
      <c r="O384" s="2"/>
      <c r="P384" s="2"/>
    </row>
    <row r="385" spans="5:16" ht="12.75">
      <c r="E385" s="2"/>
      <c r="G385" s="2"/>
      <c r="I385" s="2"/>
      <c r="K385" s="2"/>
      <c r="L385" s="2"/>
      <c r="M385" s="2"/>
      <c r="N385" s="2"/>
      <c r="O385" s="2"/>
      <c r="P385" s="2"/>
    </row>
    <row r="386" spans="5:16" ht="12.75">
      <c r="E386" s="2"/>
      <c r="G386" s="2"/>
      <c r="I386" s="2"/>
      <c r="K386" s="2"/>
      <c r="L386" s="2"/>
      <c r="M386" s="2"/>
      <c r="N386" s="2"/>
      <c r="O386" s="2"/>
      <c r="P386" s="2"/>
    </row>
    <row r="387" spans="5:16" ht="12.75">
      <c r="E387" s="2"/>
      <c r="G387" s="2"/>
      <c r="I387" s="2"/>
      <c r="K387" s="2"/>
      <c r="L387" s="2"/>
      <c r="M387" s="2"/>
      <c r="N387" s="2"/>
      <c r="O387" s="2"/>
      <c r="P387" s="2"/>
    </row>
    <row r="388" spans="5:16" ht="12.75">
      <c r="E388" s="2"/>
      <c r="G388" s="2"/>
      <c r="I388" s="2"/>
      <c r="K388" s="2"/>
      <c r="L388" s="2"/>
      <c r="M388" s="2"/>
      <c r="N388" s="2"/>
      <c r="O388" s="2"/>
      <c r="P388" s="2"/>
    </row>
    <row r="389" spans="5:16" ht="12.75">
      <c r="E389" s="2"/>
      <c r="G389" s="2"/>
      <c r="I389" s="2"/>
      <c r="K389" s="2"/>
      <c r="L389" s="2"/>
      <c r="M389" s="2"/>
      <c r="N389" s="2"/>
      <c r="O389" s="2"/>
      <c r="P389" s="2"/>
    </row>
    <row r="390" spans="5:16" ht="12.75">
      <c r="E390" s="2"/>
      <c r="G390" s="2"/>
      <c r="I390" s="2"/>
      <c r="K390" s="2"/>
      <c r="L390" s="2"/>
      <c r="M390" s="2"/>
      <c r="N390" s="2"/>
      <c r="O390" s="2"/>
      <c r="P390" s="2"/>
    </row>
    <row r="391" spans="5:16" ht="12.75">
      <c r="E391" s="2"/>
      <c r="G391" s="2"/>
      <c r="I391" s="2"/>
      <c r="K391" s="2"/>
      <c r="L391" s="2"/>
      <c r="M391" s="2"/>
      <c r="N391" s="2"/>
      <c r="O391" s="2"/>
      <c r="P391" s="2"/>
    </row>
    <row r="392" spans="5:16" ht="12.75">
      <c r="E392" s="2"/>
      <c r="G392" s="2"/>
      <c r="I392" s="2"/>
      <c r="K392" s="2"/>
      <c r="L392" s="2"/>
      <c r="M392" s="2"/>
      <c r="N392" s="2"/>
      <c r="O392" s="2"/>
      <c r="P392" s="2"/>
    </row>
    <row r="393" spans="5:16" ht="12.75">
      <c r="E393" s="2"/>
      <c r="G393" s="2"/>
      <c r="I393" s="2"/>
      <c r="K393" s="2"/>
      <c r="L393" s="2"/>
      <c r="M393" s="2"/>
      <c r="N393" s="2"/>
      <c r="O393" s="2"/>
      <c r="P393" s="2"/>
    </row>
    <row r="394" spans="5:16" ht="12.75">
      <c r="E394" s="2"/>
      <c r="G394" s="2"/>
      <c r="I394" s="2"/>
      <c r="K394" s="2"/>
      <c r="L394" s="2"/>
      <c r="M394" s="2"/>
      <c r="N394" s="2"/>
      <c r="O394" s="2"/>
      <c r="P394" s="2"/>
    </row>
    <row r="395" spans="5:16" ht="12.75">
      <c r="E395" s="2"/>
      <c r="G395" s="2"/>
      <c r="I395" s="2"/>
      <c r="K395" s="2"/>
      <c r="L395" s="2"/>
      <c r="M395" s="2"/>
      <c r="N395" s="2"/>
      <c r="O395" s="2"/>
      <c r="P395" s="2"/>
    </row>
    <row r="396" spans="5:16" ht="12.75">
      <c r="E396" s="2"/>
      <c r="G396" s="2"/>
      <c r="I396" s="2"/>
      <c r="K396" s="2"/>
      <c r="L396" s="2"/>
      <c r="M396" s="2"/>
      <c r="N396" s="2"/>
      <c r="O396" s="2"/>
      <c r="P396" s="2"/>
    </row>
    <row r="397" spans="5:16" ht="12.75">
      <c r="E397" s="2"/>
      <c r="G397" s="2"/>
      <c r="I397" s="2"/>
      <c r="K397" s="2"/>
      <c r="L397" s="2"/>
      <c r="M397" s="2"/>
      <c r="N397" s="2"/>
      <c r="O397" s="2"/>
      <c r="P397" s="2"/>
    </row>
    <row r="398" spans="5:16" ht="25.5" customHeight="1" thickBot="1">
      <c r="E398" s="54" t="s">
        <v>31</v>
      </c>
      <c r="F398" s="67" t="s">
        <v>32</v>
      </c>
      <c r="G398" s="54" t="s">
        <v>33</v>
      </c>
      <c r="H398" s="67" t="s">
        <v>34</v>
      </c>
      <c r="I398" s="67" t="s">
        <v>35</v>
      </c>
      <c r="J398" s="67" t="s">
        <v>36</v>
      </c>
      <c r="K398" s="67" t="s">
        <v>37</v>
      </c>
      <c r="L398" s="54" t="s">
        <v>40</v>
      </c>
      <c r="M398" s="67" t="s">
        <v>44</v>
      </c>
      <c r="N398" s="54" t="s">
        <v>45</v>
      </c>
      <c r="O398" s="67" t="s">
        <v>50</v>
      </c>
      <c r="P398" s="54" t="s">
        <v>51</v>
      </c>
    </row>
    <row r="399" spans="2:16" ht="14.25" thickBot="1" thickTop="1">
      <c r="B399" s="104" t="s">
        <v>19</v>
      </c>
      <c r="C399" s="99" t="s">
        <v>1</v>
      </c>
      <c r="D399" s="20" t="s">
        <v>3</v>
      </c>
      <c r="E399" s="66">
        <f aca="true" t="shared" si="64" ref="E399:P399">E311-E410-E419</f>
        <v>281.1749999999997</v>
      </c>
      <c r="F399" s="8">
        <f t="shared" si="64"/>
        <v>295.64999999999975</v>
      </c>
      <c r="G399" s="66">
        <f t="shared" si="64"/>
        <v>279.42499999999995</v>
      </c>
      <c r="H399" s="48">
        <f t="shared" si="64"/>
        <v>268.07500000000016</v>
      </c>
      <c r="I399" s="48">
        <f t="shared" si="64"/>
        <v>234.79999999999984</v>
      </c>
      <c r="J399" s="48">
        <f t="shared" si="64"/>
        <v>252.2499999999999</v>
      </c>
      <c r="K399" s="8">
        <f t="shared" si="64"/>
        <v>188.1249999999999</v>
      </c>
      <c r="L399" s="66">
        <f t="shared" si="64"/>
        <v>183.8499999999999</v>
      </c>
      <c r="M399" s="8">
        <f t="shared" si="64"/>
        <v>162.75000000000023</v>
      </c>
      <c r="N399" s="66">
        <f t="shared" si="64"/>
        <v>92.90000000000032</v>
      </c>
      <c r="O399" s="88">
        <f t="shared" si="64"/>
        <v>90.17500000000041</v>
      </c>
      <c r="P399" s="51">
        <f t="shared" si="64"/>
        <v>134.4749999999999</v>
      </c>
    </row>
    <row r="400" spans="2:16" ht="14.25" thickBot="1" thickTop="1">
      <c r="B400" s="117"/>
      <c r="C400" s="97"/>
      <c r="D400" s="21" t="s">
        <v>6</v>
      </c>
      <c r="E400" s="63">
        <v>-4.4</v>
      </c>
      <c r="F400" s="7">
        <f aca="true" t="shared" si="65" ref="F400:P400">(F399/E399-1)*100</f>
        <v>5.148039477193933</v>
      </c>
      <c r="G400" s="63">
        <f t="shared" si="65"/>
        <v>-5.48790799932346</v>
      </c>
      <c r="H400" s="49">
        <f t="shared" si="65"/>
        <v>-4.061912856759342</v>
      </c>
      <c r="I400" s="49">
        <f t="shared" si="65"/>
        <v>-12.412571108831594</v>
      </c>
      <c r="J400" s="7">
        <f t="shared" si="65"/>
        <v>7.431856899488953</v>
      </c>
      <c r="K400" s="78">
        <f t="shared" si="65"/>
        <v>-25.42120911793856</v>
      </c>
      <c r="L400" s="63">
        <f t="shared" si="65"/>
        <v>-2.2724252491694297</v>
      </c>
      <c r="M400" s="7">
        <f t="shared" si="65"/>
        <v>-11.476747348381666</v>
      </c>
      <c r="N400" s="63">
        <f t="shared" si="65"/>
        <v>-42.91858678955441</v>
      </c>
      <c r="O400" s="87">
        <f t="shared" si="65"/>
        <v>-2.933261571582235</v>
      </c>
      <c r="P400" s="50">
        <f t="shared" si="65"/>
        <v>49.12669808705217</v>
      </c>
    </row>
    <row r="401" spans="2:16" ht="14.25" thickBot="1" thickTop="1">
      <c r="B401" s="117"/>
      <c r="C401" s="98"/>
      <c r="D401" s="4" t="s">
        <v>4</v>
      </c>
      <c r="E401" s="28">
        <v>-7.3</v>
      </c>
      <c r="F401" s="7">
        <v>-9.4</v>
      </c>
      <c r="G401" s="63">
        <v>-14.5</v>
      </c>
      <c r="H401" s="49">
        <v>-8.6</v>
      </c>
      <c r="I401" s="49">
        <f aca="true" t="shared" si="66" ref="I401:P401">(I399/E399-1)*100</f>
        <v>-16.493287098781874</v>
      </c>
      <c r="J401" s="49">
        <f t="shared" si="66"/>
        <v>-14.679519702350719</v>
      </c>
      <c r="K401" s="68">
        <f t="shared" si="66"/>
        <v>-32.67424174644362</v>
      </c>
      <c r="L401" s="63">
        <f t="shared" si="66"/>
        <v>-31.418446330318083</v>
      </c>
      <c r="M401" s="7">
        <f t="shared" si="66"/>
        <v>-30.685689948892538</v>
      </c>
      <c r="N401" s="63">
        <f t="shared" si="66"/>
        <v>-63.17145688800778</v>
      </c>
      <c r="O401" s="87">
        <f t="shared" si="66"/>
        <v>-52.06644518272401</v>
      </c>
      <c r="P401" s="50">
        <f t="shared" si="66"/>
        <v>-26.85613271688878</v>
      </c>
    </row>
    <row r="402" spans="2:16" ht="14.25" thickBot="1" thickTop="1">
      <c r="B402" s="117"/>
      <c r="C402" s="99" t="s">
        <v>2</v>
      </c>
      <c r="D402" s="4" t="s">
        <v>5</v>
      </c>
      <c r="E402" s="48">
        <f aca="true" t="shared" si="67" ref="E402:P402">E314-E413-E423</f>
        <v>232.5000000000001</v>
      </c>
      <c r="F402" s="8">
        <f t="shared" si="67"/>
        <v>224.27499999999998</v>
      </c>
      <c r="G402" s="66">
        <f t="shared" si="67"/>
        <v>179.67499999999984</v>
      </c>
      <c r="H402" s="48">
        <f t="shared" si="67"/>
        <v>139.2249999999999</v>
      </c>
      <c r="I402" s="48">
        <f t="shared" si="67"/>
        <v>78.32500000000005</v>
      </c>
      <c r="J402" s="8">
        <f t="shared" si="67"/>
        <v>113.82499999999993</v>
      </c>
      <c r="K402" s="65">
        <f t="shared" si="67"/>
        <v>119.875</v>
      </c>
      <c r="L402" s="66">
        <f t="shared" si="67"/>
        <v>128.32500000000027</v>
      </c>
      <c r="M402" s="8">
        <f t="shared" si="67"/>
        <v>126.40000000000009</v>
      </c>
      <c r="N402" s="66">
        <f t="shared" si="67"/>
        <v>66.27500000000009</v>
      </c>
      <c r="O402" s="88">
        <f t="shared" si="67"/>
        <v>62.424999999999955</v>
      </c>
      <c r="P402" s="51">
        <f t="shared" si="67"/>
        <v>101.47500000000014</v>
      </c>
    </row>
    <row r="403" spans="2:16" ht="14.25" thickBot="1" thickTop="1">
      <c r="B403" s="117"/>
      <c r="C403" s="97"/>
      <c r="D403" s="4" t="s">
        <v>6</v>
      </c>
      <c r="E403" s="10">
        <v>0.3</v>
      </c>
      <c r="F403" s="7">
        <f aca="true" t="shared" si="68" ref="F403:P403">(F402/E402-1)*100</f>
        <v>-3.5376344086022082</v>
      </c>
      <c r="G403" s="63">
        <f t="shared" si="68"/>
        <v>-19.88630030096985</v>
      </c>
      <c r="H403" s="49">
        <f t="shared" si="68"/>
        <v>-22.512870460553756</v>
      </c>
      <c r="I403" s="49">
        <f t="shared" si="68"/>
        <v>-43.74214401149212</v>
      </c>
      <c r="J403" s="7">
        <f t="shared" si="68"/>
        <v>45.323970635173794</v>
      </c>
      <c r="K403" s="50">
        <f t="shared" si="68"/>
        <v>5.315176806501265</v>
      </c>
      <c r="L403" s="63">
        <f t="shared" si="68"/>
        <v>7.049009384776039</v>
      </c>
      <c r="M403" s="7">
        <f t="shared" si="68"/>
        <v>-1.5000974089227959</v>
      </c>
      <c r="N403" s="63">
        <f t="shared" si="68"/>
        <v>-47.567246835443</v>
      </c>
      <c r="O403" s="87">
        <f t="shared" si="68"/>
        <v>-5.809128630705596</v>
      </c>
      <c r="P403" s="50">
        <f t="shared" si="68"/>
        <v>62.555066079295486</v>
      </c>
    </row>
    <row r="404" spans="2:16" ht="14.25" thickBot="1" thickTop="1">
      <c r="B404" s="117"/>
      <c r="C404" s="98"/>
      <c r="D404" s="12" t="s">
        <v>4</v>
      </c>
      <c r="E404" s="49">
        <v>-4</v>
      </c>
      <c r="F404" s="7">
        <v>-16.7</v>
      </c>
      <c r="G404" s="63">
        <v>-31.8</v>
      </c>
      <c r="H404" s="49">
        <v>-38.1</v>
      </c>
      <c r="I404" s="49">
        <f aca="true" t="shared" si="69" ref="I404:P404">(I402/E402-1)*100</f>
        <v>-66.31182795698925</v>
      </c>
      <c r="J404" s="7">
        <f t="shared" si="69"/>
        <v>-49.24757552112364</v>
      </c>
      <c r="K404" s="50">
        <f t="shared" si="69"/>
        <v>-33.28231529149848</v>
      </c>
      <c r="L404" s="63">
        <f t="shared" si="69"/>
        <v>-7.829053690069776</v>
      </c>
      <c r="M404" s="7">
        <f t="shared" si="69"/>
        <v>61.37887009256306</v>
      </c>
      <c r="N404" s="63">
        <f t="shared" si="69"/>
        <v>-41.77465407423665</v>
      </c>
      <c r="O404" s="87">
        <f t="shared" si="69"/>
        <v>-47.92492179353497</v>
      </c>
      <c r="P404" s="50">
        <f t="shared" si="69"/>
        <v>-20.92343658679141</v>
      </c>
    </row>
    <row r="405" spans="2:16" ht="14.25" thickBot="1" thickTop="1">
      <c r="B405" s="118"/>
      <c r="C405" s="17" t="s">
        <v>14</v>
      </c>
      <c r="D405" s="4" t="s">
        <v>13</v>
      </c>
      <c r="E405" s="61">
        <f aca="true" t="shared" si="70" ref="E405:P405">100*E402/E399</f>
        <v>82.68871699119777</v>
      </c>
      <c r="F405" s="7">
        <f t="shared" si="70"/>
        <v>75.85827836969395</v>
      </c>
      <c r="G405" s="63">
        <f t="shared" si="70"/>
        <v>64.30169097253284</v>
      </c>
      <c r="H405" s="49">
        <f t="shared" si="70"/>
        <v>51.93509279119643</v>
      </c>
      <c r="I405" s="49">
        <f t="shared" si="70"/>
        <v>33.35817717206137</v>
      </c>
      <c r="J405" s="7">
        <f t="shared" si="70"/>
        <v>45.1238850346878</v>
      </c>
      <c r="K405" s="50">
        <f t="shared" si="70"/>
        <v>63.720930232558175</v>
      </c>
      <c r="L405" s="63">
        <f t="shared" si="70"/>
        <v>69.79874898014704</v>
      </c>
      <c r="M405" s="7">
        <f t="shared" si="70"/>
        <v>77.66513056835632</v>
      </c>
      <c r="N405" s="63">
        <f t="shared" si="70"/>
        <v>71.34015069967693</v>
      </c>
      <c r="O405" s="87">
        <f t="shared" si="70"/>
        <v>69.22650401996083</v>
      </c>
      <c r="P405" s="50">
        <f t="shared" si="70"/>
        <v>75.46012269938666</v>
      </c>
    </row>
    <row r="406" spans="2:16" ht="13.5" thickTop="1">
      <c r="B406" s="27"/>
      <c r="C406" s="18"/>
      <c r="D406" s="5"/>
      <c r="E406" s="10"/>
      <c r="F406" s="10"/>
      <c r="G406" s="10"/>
      <c r="H406" s="10"/>
      <c r="I406" s="10"/>
      <c r="J406" s="10"/>
      <c r="K406" s="10"/>
      <c r="L406" s="10"/>
      <c r="M406" s="11"/>
      <c r="N406" s="10"/>
      <c r="O406" s="10"/>
      <c r="P406" s="10"/>
    </row>
    <row r="407" spans="2:16" ht="12.75">
      <c r="B407" s="27"/>
      <c r="C407" s="31"/>
      <c r="D407" s="5"/>
      <c r="E407" s="10"/>
      <c r="F407" s="10"/>
      <c r="G407" s="10"/>
      <c r="H407" s="10"/>
      <c r="I407" s="10"/>
      <c r="J407" s="10"/>
      <c r="K407" s="10"/>
      <c r="L407" s="10"/>
      <c r="M407" s="11"/>
      <c r="N407" s="10"/>
      <c r="O407" s="10"/>
      <c r="P407" s="10"/>
    </row>
    <row r="408" spans="2:16" ht="12.75">
      <c r="B408" s="27"/>
      <c r="C408" s="18"/>
      <c r="D408" s="5"/>
      <c r="E408" s="10"/>
      <c r="F408" s="10"/>
      <c r="G408" s="10"/>
      <c r="H408" s="10"/>
      <c r="I408" s="10"/>
      <c r="J408" s="10"/>
      <c r="K408" s="10"/>
      <c r="L408" s="10"/>
      <c r="M408" s="11"/>
      <c r="N408" s="10"/>
      <c r="O408" s="10"/>
      <c r="P408" s="10"/>
    </row>
    <row r="410" spans="2:16" ht="13.5" thickBot="1">
      <c r="B410" s="93" t="s">
        <v>18</v>
      </c>
      <c r="C410" s="99" t="s">
        <v>12</v>
      </c>
      <c r="D410" s="12" t="s">
        <v>5</v>
      </c>
      <c r="E410" s="52">
        <v>950.5</v>
      </c>
      <c r="F410" s="52">
        <v>875.2</v>
      </c>
      <c r="G410" s="52">
        <v>844.7</v>
      </c>
      <c r="H410" s="52">
        <v>826</v>
      </c>
      <c r="I410" s="7">
        <v>733.5</v>
      </c>
      <c r="J410" s="7">
        <v>679.7</v>
      </c>
      <c r="K410" s="7">
        <v>666.8</v>
      </c>
      <c r="L410" s="7">
        <v>640.4</v>
      </c>
      <c r="M410" s="52">
        <v>630.1</v>
      </c>
      <c r="N410" s="7">
        <v>650.4</v>
      </c>
      <c r="O410" s="89">
        <v>619.9</v>
      </c>
      <c r="P410" s="7">
        <v>615</v>
      </c>
    </row>
    <row r="411" spans="2:16" ht="14.25" thickBot="1" thickTop="1">
      <c r="B411" s="117"/>
      <c r="C411" s="100"/>
      <c r="D411" s="4" t="s">
        <v>6</v>
      </c>
      <c r="E411" s="49">
        <v>-1.9</v>
      </c>
      <c r="F411" s="49">
        <f aca="true" t="shared" si="71" ref="F411:P411">(F410/E410-1)*100</f>
        <v>-7.92214623882167</v>
      </c>
      <c r="G411" s="49">
        <f t="shared" si="71"/>
        <v>-3.4849177330895764</v>
      </c>
      <c r="H411" s="7">
        <f t="shared" si="71"/>
        <v>-2.2138037172960923</v>
      </c>
      <c r="I411" s="50">
        <f t="shared" si="71"/>
        <v>-11.198547215496369</v>
      </c>
      <c r="J411" s="50">
        <f t="shared" si="71"/>
        <v>-7.334696659850026</v>
      </c>
      <c r="K411" s="50">
        <f t="shared" si="71"/>
        <v>-1.897896130645882</v>
      </c>
      <c r="L411" s="63">
        <f t="shared" si="71"/>
        <v>-3.9592081583683214</v>
      </c>
      <c r="M411" s="7">
        <f t="shared" si="71"/>
        <v>-1.6083697688944354</v>
      </c>
      <c r="N411" s="63">
        <f t="shared" si="71"/>
        <v>3.2217108395492744</v>
      </c>
      <c r="O411" s="87">
        <f t="shared" si="71"/>
        <v>-4.6894218942189365</v>
      </c>
      <c r="P411" s="50">
        <f t="shared" si="71"/>
        <v>-0.7904500725923524</v>
      </c>
    </row>
    <row r="412" spans="2:16" ht="14.25" thickBot="1" thickTop="1">
      <c r="B412" s="117"/>
      <c r="C412" s="101"/>
      <c r="D412" s="4" t="s">
        <v>4</v>
      </c>
      <c r="E412" s="49">
        <v>-0.1</v>
      </c>
      <c r="F412" s="49">
        <v>-8.4</v>
      </c>
      <c r="G412" s="49">
        <v>-12.8</v>
      </c>
      <c r="H412" s="7">
        <v>-14.7</v>
      </c>
      <c r="I412" s="74">
        <f aca="true" t="shared" si="72" ref="I412:P412">(I410/E410-1)*100</f>
        <v>-22.830089426617572</v>
      </c>
      <c r="J412" s="50">
        <f t="shared" si="72"/>
        <v>-22.33775137111518</v>
      </c>
      <c r="K412" s="50">
        <f t="shared" si="72"/>
        <v>-21.06073162069375</v>
      </c>
      <c r="L412" s="63">
        <f t="shared" si="72"/>
        <v>-22.46973365617434</v>
      </c>
      <c r="M412" s="7">
        <f t="shared" si="72"/>
        <v>-14.096796182685745</v>
      </c>
      <c r="N412" s="63">
        <f t="shared" si="72"/>
        <v>-4.310725319994124</v>
      </c>
      <c r="O412" s="87">
        <f t="shared" si="72"/>
        <v>-7.03359328134373</v>
      </c>
      <c r="P412" s="50">
        <f t="shared" si="72"/>
        <v>-3.966271080574635</v>
      </c>
    </row>
    <row r="413" spans="2:16" ht="14.25" thickBot="1" thickTop="1">
      <c r="B413" s="117"/>
      <c r="C413" s="99" t="s">
        <v>2</v>
      </c>
      <c r="D413" s="16" t="s">
        <v>5</v>
      </c>
      <c r="E413" s="53">
        <v>843.1</v>
      </c>
      <c r="F413" s="53">
        <v>774.1</v>
      </c>
      <c r="G413" s="53">
        <v>711.9</v>
      </c>
      <c r="H413" s="76">
        <v>458.1</v>
      </c>
      <c r="I413" s="68">
        <v>322.6</v>
      </c>
      <c r="J413" s="50">
        <v>491.4</v>
      </c>
      <c r="K413" s="50">
        <v>534.8</v>
      </c>
      <c r="L413" s="50">
        <v>527.6</v>
      </c>
      <c r="M413" s="86">
        <v>571.8</v>
      </c>
      <c r="N413" s="50">
        <v>615.2</v>
      </c>
      <c r="O413" s="90">
        <v>592.1</v>
      </c>
      <c r="P413" s="50">
        <v>553</v>
      </c>
    </row>
    <row r="414" spans="2:16" ht="14.25" thickBot="1" thickTop="1">
      <c r="B414" s="117"/>
      <c r="C414" s="97"/>
      <c r="D414" s="4" t="s">
        <v>6</v>
      </c>
      <c r="E414" s="49">
        <v>-2.4</v>
      </c>
      <c r="F414" s="49">
        <f aca="true" t="shared" si="73" ref="F414:P414">(F413/E413-1)*100</f>
        <v>-8.184082552484872</v>
      </c>
      <c r="G414" s="49">
        <f t="shared" si="73"/>
        <v>-8.035137579124152</v>
      </c>
      <c r="H414" s="7">
        <f t="shared" si="73"/>
        <v>-35.65107458912769</v>
      </c>
      <c r="I414" s="62">
        <f t="shared" si="73"/>
        <v>-29.578694608164156</v>
      </c>
      <c r="J414" s="50">
        <f t="shared" si="73"/>
        <v>52.32486050836948</v>
      </c>
      <c r="K414" s="50">
        <f t="shared" si="73"/>
        <v>8.83190883190883</v>
      </c>
      <c r="L414" s="63">
        <f t="shared" si="73"/>
        <v>-1.3462976813762073</v>
      </c>
      <c r="M414" s="7">
        <f t="shared" si="73"/>
        <v>8.377558756633796</v>
      </c>
      <c r="N414" s="63">
        <f t="shared" si="73"/>
        <v>7.590066456803091</v>
      </c>
      <c r="O414" s="87">
        <f t="shared" si="73"/>
        <v>-3.754876462938883</v>
      </c>
      <c r="P414" s="50">
        <f t="shared" si="73"/>
        <v>-6.603614254348933</v>
      </c>
    </row>
    <row r="415" spans="2:16" ht="14.25" thickBot="1" thickTop="1">
      <c r="B415" s="117"/>
      <c r="C415" s="98"/>
      <c r="D415" s="4" t="s">
        <v>4</v>
      </c>
      <c r="E415" s="49">
        <v>1</v>
      </c>
      <c r="F415" s="49">
        <v>-8.9</v>
      </c>
      <c r="G415" s="49">
        <v>-17.6</v>
      </c>
      <c r="H415" s="7">
        <v>-47</v>
      </c>
      <c r="I415" s="50">
        <f aca="true" t="shared" si="74" ref="I415:P415">(I413/E413-1)*100</f>
        <v>-61.73644881983158</v>
      </c>
      <c r="J415" s="50">
        <f t="shared" si="74"/>
        <v>-36.519829479395426</v>
      </c>
      <c r="K415" s="50">
        <f t="shared" si="74"/>
        <v>-24.877089478859393</v>
      </c>
      <c r="L415" s="63">
        <f t="shared" si="74"/>
        <v>15.171359965073128</v>
      </c>
      <c r="M415" s="7">
        <f t="shared" si="74"/>
        <v>77.2473651580905</v>
      </c>
      <c r="N415" s="63">
        <f t="shared" si="74"/>
        <v>25.1933251933252</v>
      </c>
      <c r="O415" s="87">
        <f t="shared" si="74"/>
        <v>10.71428571428572</v>
      </c>
      <c r="P415" s="50">
        <f t="shared" si="74"/>
        <v>4.814253222137976</v>
      </c>
    </row>
    <row r="416" spans="2:16" ht="14.25" thickBot="1" thickTop="1">
      <c r="B416" s="118"/>
      <c r="C416" s="17" t="s">
        <v>14</v>
      </c>
      <c r="D416" s="12" t="s">
        <v>13</v>
      </c>
      <c r="E416" s="48">
        <f aca="true" t="shared" si="75" ref="E416:P416">100*E413/E410</f>
        <v>88.70068385060495</v>
      </c>
      <c r="F416" s="8">
        <f t="shared" si="75"/>
        <v>88.44835466179158</v>
      </c>
      <c r="G416" s="72">
        <f t="shared" si="75"/>
        <v>84.2784420504321</v>
      </c>
      <c r="H416" s="8">
        <f t="shared" si="75"/>
        <v>55.460048426150124</v>
      </c>
      <c r="I416" s="51">
        <f t="shared" si="75"/>
        <v>43.98091342876619</v>
      </c>
      <c r="J416" s="51">
        <f t="shared" si="75"/>
        <v>72.29660144181256</v>
      </c>
      <c r="K416" s="51">
        <f t="shared" si="75"/>
        <v>80.20395920815837</v>
      </c>
      <c r="L416" s="66">
        <f t="shared" si="75"/>
        <v>82.38600874453466</v>
      </c>
      <c r="M416" s="8">
        <f t="shared" si="75"/>
        <v>90.7475003967624</v>
      </c>
      <c r="N416" s="66">
        <f t="shared" si="75"/>
        <v>94.58794587945881</v>
      </c>
      <c r="O416" s="88">
        <f t="shared" si="75"/>
        <v>95.51540571059849</v>
      </c>
      <c r="P416" s="51">
        <f t="shared" si="75"/>
        <v>89.91869918699187</v>
      </c>
    </row>
    <row r="417" spans="2:16" ht="13.5" thickTop="1">
      <c r="B417" s="27"/>
      <c r="C417" s="18"/>
      <c r="D417" s="22"/>
      <c r="E417" s="28"/>
      <c r="F417" s="28"/>
      <c r="G417" s="28"/>
      <c r="H417" s="28"/>
      <c r="I417" s="28"/>
      <c r="J417" s="28"/>
      <c r="K417" s="28"/>
      <c r="L417" s="28"/>
      <c r="M417" s="28"/>
      <c r="N417" s="29"/>
      <c r="O417" s="10"/>
      <c r="P417" s="10"/>
    </row>
    <row r="418" spans="2:16" ht="12.75">
      <c r="B418" s="27"/>
      <c r="C418" s="18"/>
      <c r="D418" s="5"/>
      <c r="E418" s="10"/>
      <c r="F418" s="10"/>
      <c r="G418" s="10"/>
      <c r="H418" s="10"/>
      <c r="I418" s="10"/>
      <c r="J418" s="10"/>
      <c r="K418" s="10"/>
      <c r="L418" s="10"/>
      <c r="M418" s="10"/>
      <c r="N418" s="11"/>
      <c r="O418" s="10"/>
      <c r="P418" s="10"/>
    </row>
    <row r="419" spans="2:16" ht="26.25" customHeight="1">
      <c r="B419" s="116" t="s">
        <v>22</v>
      </c>
      <c r="C419" s="99" t="s">
        <v>21</v>
      </c>
      <c r="D419" s="34" t="s">
        <v>20</v>
      </c>
      <c r="E419" s="7">
        <f aca="true" t="shared" si="76" ref="E419:P419">E420*2.25</f>
        <v>847.125</v>
      </c>
      <c r="F419" s="63">
        <f t="shared" si="76"/>
        <v>949.9499999999999</v>
      </c>
      <c r="G419" s="7">
        <f t="shared" si="76"/>
        <v>1020.375</v>
      </c>
      <c r="H419" s="50">
        <f t="shared" si="76"/>
        <v>1016.3249999999999</v>
      </c>
      <c r="I419" s="50">
        <f t="shared" si="76"/>
        <v>973.8000000000001</v>
      </c>
      <c r="J419" s="50">
        <f t="shared" si="76"/>
        <v>958.0500000000001</v>
      </c>
      <c r="K419" s="50">
        <f t="shared" si="76"/>
        <v>1022.1750000000001</v>
      </c>
      <c r="L419" s="63">
        <f t="shared" si="76"/>
        <v>1059.75</v>
      </c>
      <c r="M419" s="7">
        <f t="shared" si="76"/>
        <v>1087.6499999999999</v>
      </c>
      <c r="N419" s="50">
        <f t="shared" si="76"/>
        <v>1149.3</v>
      </c>
      <c r="O419" s="50">
        <f t="shared" si="76"/>
        <v>1194.5249999999999</v>
      </c>
      <c r="P419" s="50">
        <f t="shared" si="76"/>
        <v>1233.2250000000001</v>
      </c>
    </row>
    <row r="420" spans="2:16" ht="25.5" customHeight="1">
      <c r="B420" s="117"/>
      <c r="C420" s="100"/>
      <c r="D420" s="34" t="s">
        <v>24</v>
      </c>
      <c r="E420" s="53">
        <v>376.5</v>
      </c>
      <c r="F420" s="7">
        <v>422.2</v>
      </c>
      <c r="G420" s="53">
        <v>453.5</v>
      </c>
      <c r="H420" s="7">
        <v>451.7</v>
      </c>
      <c r="I420" s="7">
        <v>432.8</v>
      </c>
      <c r="J420" s="7">
        <v>425.8</v>
      </c>
      <c r="K420" s="7">
        <v>454.3</v>
      </c>
      <c r="L420" s="7">
        <v>471</v>
      </c>
      <c r="M420" s="53">
        <v>483.4</v>
      </c>
      <c r="N420" s="7">
        <v>510.8</v>
      </c>
      <c r="O420" s="7">
        <v>530.9</v>
      </c>
      <c r="P420" s="7">
        <v>548.1</v>
      </c>
    </row>
    <row r="421" spans="2:16" ht="12.75">
      <c r="B421" s="117"/>
      <c r="C421" s="100"/>
      <c r="D421" s="4" t="s">
        <v>6</v>
      </c>
      <c r="E421" s="64">
        <v>8.3</v>
      </c>
      <c r="F421" s="63">
        <f aca="true" t="shared" si="77" ref="F421:P421">(F420/E420-1)*100</f>
        <v>12.138114209827355</v>
      </c>
      <c r="G421" s="7">
        <f t="shared" si="77"/>
        <v>7.413548081477983</v>
      </c>
      <c r="H421" s="50">
        <f t="shared" si="77"/>
        <v>-0.3969128996692439</v>
      </c>
      <c r="I421" s="50">
        <f t="shared" si="77"/>
        <v>-4.184193048483498</v>
      </c>
      <c r="J421" s="50">
        <f t="shared" si="77"/>
        <v>-1.6173752310536083</v>
      </c>
      <c r="K421" s="50">
        <f t="shared" si="77"/>
        <v>6.693283231564107</v>
      </c>
      <c r="L421" s="63">
        <f t="shared" si="77"/>
        <v>3.6759850319172394</v>
      </c>
      <c r="M421" s="7">
        <f t="shared" si="77"/>
        <v>2.6326963906581735</v>
      </c>
      <c r="N421" s="50">
        <f t="shared" si="77"/>
        <v>5.668183698800178</v>
      </c>
      <c r="O421" s="50">
        <f t="shared" si="77"/>
        <v>3.9350039154267824</v>
      </c>
      <c r="P421" s="50">
        <f t="shared" si="77"/>
        <v>3.2397815031079302</v>
      </c>
    </row>
    <row r="422" spans="2:16" ht="12.75">
      <c r="B422" s="117"/>
      <c r="C422" s="101"/>
      <c r="D422" s="4" t="s">
        <v>4</v>
      </c>
      <c r="E422" s="7">
        <v>56.9</v>
      </c>
      <c r="F422" s="28">
        <v>54.8</v>
      </c>
      <c r="G422" s="7">
        <v>40.5</v>
      </c>
      <c r="H422" s="74">
        <v>30</v>
      </c>
      <c r="I422" s="50">
        <f aca="true" t="shared" si="78" ref="I422:P422">(I420/E420-1)*100</f>
        <v>14.953519256308102</v>
      </c>
      <c r="J422" s="50">
        <f t="shared" si="78"/>
        <v>0.85267645665561</v>
      </c>
      <c r="K422" s="50">
        <f t="shared" si="78"/>
        <v>0.17640573318633557</v>
      </c>
      <c r="L422" s="63">
        <f t="shared" si="78"/>
        <v>4.27274739871597</v>
      </c>
      <c r="M422" s="7">
        <f t="shared" si="78"/>
        <v>11.691312384473186</v>
      </c>
      <c r="N422" s="50">
        <f t="shared" si="78"/>
        <v>19.96242367308596</v>
      </c>
      <c r="O422" s="50">
        <f t="shared" si="78"/>
        <v>16.861104996698216</v>
      </c>
      <c r="P422" s="50">
        <f t="shared" si="78"/>
        <v>16.369426751592364</v>
      </c>
    </row>
    <row r="423" spans="2:16" ht="26.25" customHeight="1">
      <c r="B423" s="117"/>
      <c r="C423" s="99" t="s">
        <v>23</v>
      </c>
      <c r="D423" s="35" t="s">
        <v>20</v>
      </c>
      <c r="E423" s="61">
        <f aca="true" t="shared" si="79" ref="E423:P423">E424*2.25</f>
        <v>810.9</v>
      </c>
      <c r="F423" s="7">
        <f t="shared" si="79"/>
        <v>900.225</v>
      </c>
      <c r="G423" s="73">
        <f t="shared" si="79"/>
        <v>983.9250000000001</v>
      </c>
      <c r="H423" s="7">
        <f t="shared" si="79"/>
        <v>845.775</v>
      </c>
      <c r="I423" s="50">
        <f t="shared" si="79"/>
        <v>708.975</v>
      </c>
      <c r="J423" s="50">
        <f t="shared" si="79"/>
        <v>880.875</v>
      </c>
      <c r="K423" s="50">
        <f t="shared" si="79"/>
        <v>982.125</v>
      </c>
      <c r="L423" s="63">
        <f t="shared" si="79"/>
        <v>1024.875</v>
      </c>
      <c r="M423" s="7">
        <f t="shared" si="79"/>
        <v>1053.8999999999999</v>
      </c>
      <c r="N423" s="50">
        <f t="shared" si="79"/>
        <v>1130.625</v>
      </c>
      <c r="O423" s="50">
        <f t="shared" si="79"/>
        <v>1161.675</v>
      </c>
      <c r="P423" s="50">
        <f t="shared" si="79"/>
        <v>1199.0249999999999</v>
      </c>
    </row>
    <row r="424" spans="2:16" ht="25.5" customHeight="1">
      <c r="B424" s="117"/>
      <c r="C424" s="97"/>
      <c r="D424" s="36" t="s">
        <v>24</v>
      </c>
      <c r="E424" s="53">
        <v>360.4</v>
      </c>
      <c r="F424" s="53">
        <v>400.1</v>
      </c>
      <c r="G424" s="7">
        <v>437.3</v>
      </c>
      <c r="H424" s="53">
        <v>375.9</v>
      </c>
      <c r="I424" s="7">
        <v>315.1</v>
      </c>
      <c r="J424" s="7">
        <v>391.5</v>
      </c>
      <c r="K424" s="7">
        <v>436.5</v>
      </c>
      <c r="L424" s="7">
        <v>455.5</v>
      </c>
      <c r="M424" s="53">
        <v>468.4</v>
      </c>
      <c r="N424" s="7">
        <v>502.5</v>
      </c>
      <c r="O424" s="7">
        <v>516.3</v>
      </c>
      <c r="P424" s="7">
        <v>532.9</v>
      </c>
    </row>
    <row r="425" spans="2:16" ht="12.75">
      <c r="B425" s="117"/>
      <c r="C425" s="97"/>
      <c r="D425" s="4" t="s">
        <v>6</v>
      </c>
      <c r="E425" s="49">
        <v>5.8</v>
      </c>
      <c r="F425" s="7">
        <f aca="true" t="shared" si="80" ref="F425:P425">(F424/E424-1)*100</f>
        <v>11.01553829078803</v>
      </c>
      <c r="G425" s="63">
        <f t="shared" si="80"/>
        <v>9.297675581104725</v>
      </c>
      <c r="H425" s="7">
        <f t="shared" si="80"/>
        <v>-14.040704321975772</v>
      </c>
      <c r="I425" s="50">
        <f t="shared" si="80"/>
        <v>-16.17451449853683</v>
      </c>
      <c r="J425" s="50">
        <f t="shared" si="80"/>
        <v>24.246271025071398</v>
      </c>
      <c r="K425" s="50">
        <f t="shared" si="80"/>
        <v>11.494252873563227</v>
      </c>
      <c r="L425" s="63">
        <f t="shared" si="80"/>
        <v>4.3528064146620915</v>
      </c>
      <c r="M425" s="7">
        <f t="shared" si="80"/>
        <v>2.83205268935236</v>
      </c>
      <c r="N425" s="50">
        <f t="shared" si="80"/>
        <v>7.280102476515804</v>
      </c>
      <c r="O425" s="50">
        <f t="shared" si="80"/>
        <v>2.7462686567164107</v>
      </c>
      <c r="P425" s="50">
        <f t="shared" si="80"/>
        <v>3.2151849699787016</v>
      </c>
    </row>
    <row r="426" spans="2:16" ht="12.75">
      <c r="B426" s="117"/>
      <c r="C426" s="98"/>
      <c r="D426" s="4" t="s">
        <v>4</v>
      </c>
      <c r="E426" s="61">
        <v>64.9</v>
      </c>
      <c r="F426" s="7">
        <v>54.9</v>
      </c>
      <c r="G426" s="63">
        <v>41.7</v>
      </c>
      <c r="H426" s="7">
        <v>10.4</v>
      </c>
      <c r="I426" s="50">
        <f aca="true" t="shared" si="81" ref="I426:P426">(I424/E424-1)*100</f>
        <v>-12.569367369589335</v>
      </c>
      <c r="J426" s="50">
        <f t="shared" si="81"/>
        <v>-2.1494626343414147</v>
      </c>
      <c r="K426" s="50">
        <f t="shared" si="81"/>
        <v>-0.18294077292476674</v>
      </c>
      <c r="L426" s="63">
        <f t="shared" si="81"/>
        <v>21.175844639531793</v>
      </c>
      <c r="M426" s="7">
        <f t="shared" si="81"/>
        <v>48.65122183433827</v>
      </c>
      <c r="N426" s="50">
        <f t="shared" si="81"/>
        <v>28.352490421455933</v>
      </c>
      <c r="O426" s="50">
        <f t="shared" si="81"/>
        <v>18.281786941580734</v>
      </c>
      <c r="P426" s="50">
        <f t="shared" si="81"/>
        <v>16.992316136114162</v>
      </c>
    </row>
    <row r="427" spans="2:16" ht="12.75">
      <c r="B427" s="118"/>
      <c r="C427" s="30" t="s">
        <v>14</v>
      </c>
      <c r="D427" s="4" t="s">
        <v>13</v>
      </c>
      <c r="E427" s="72">
        <f aca="true" t="shared" si="82" ref="E427:P427">100*E424/E420</f>
        <v>95.72377158034529</v>
      </c>
      <c r="F427" s="8">
        <f t="shared" si="82"/>
        <v>94.7655139744197</v>
      </c>
      <c r="G427" s="66">
        <f t="shared" si="82"/>
        <v>96.42778390297684</v>
      </c>
      <c r="H427" s="8">
        <f t="shared" si="82"/>
        <v>83.21895063094975</v>
      </c>
      <c r="I427" s="51">
        <f t="shared" si="82"/>
        <v>72.80499075785583</v>
      </c>
      <c r="J427" s="51">
        <f t="shared" si="82"/>
        <v>91.94457491780179</v>
      </c>
      <c r="K427" s="51">
        <f t="shared" si="82"/>
        <v>96.08188421747744</v>
      </c>
      <c r="L427" s="66">
        <f t="shared" si="82"/>
        <v>96.70912951167728</v>
      </c>
      <c r="M427" s="8">
        <f t="shared" si="82"/>
        <v>96.89697972693422</v>
      </c>
      <c r="N427" s="51">
        <f t="shared" si="82"/>
        <v>98.37509788566953</v>
      </c>
      <c r="O427" s="51">
        <f t="shared" si="82"/>
        <v>97.24995291015256</v>
      </c>
      <c r="P427" s="51">
        <f t="shared" si="82"/>
        <v>97.22678343367998</v>
      </c>
    </row>
    <row r="428" spans="2:16" ht="13.5" thickBot="1">
      <c r="B428" s="27"/>
      <c r="C428" s="18"/>
      <c r="D428" s="5"/>
      <c r="E428" s="10"/>
      <c r="F428" s="10"/>
      <c r="G428" s="10"/>
      <c r="H428" s="10"/>
      <c r="I428" s="10"/>
      <c r="J428" s="10"/>
      <c r="K428" s="10"/>
      <c r="L428" s="10"/>
      <c r="M428" s="10"/>
      <c r="N428" s="11"/>
      <c r="O428" s="10"/>
      <c r="P428" s="10"/>
    </row>
    <row r="429" spans="3:16" ht="14.25" thickBot="1" thickTop="1">
      <c r="C429" s="23"/>
      <c r="E429" s="84" t="s">
        <v>46</v>
      </c>
      <c r="F429" s="59" t="s">
        <v>47</v>
      </c>
      <c r="G429" s="59"/>
      <c r="H429" s="19"/>
      <c r="I429" s="19"/>
      <c r="J429" s="85" t="s">
        <v>48</v>
      </c>
      <c r="K429" s="60" t="s">
        <v>49</v>
      </c>
      <c r="L429" s="38"/>
      <c r="M429" s="38"/>
      <c r="O429" s="25"/>
      <c r="P429" s="26"/>
    </row>
    <row r="430" spans="3:16" ht="13.5" thickTop="1">
      <c r="C430" s="23"/>
      <c r="D430" s="24"/>
      <c r="E430" s="19"/>
      <c r="F430" s="19"/>
      <c r="G430" s="19"/>
      <c r="H430" s="19"/>
      <c r="I430" s="19"/>
      <c r="J430" s="19"/>
      <c r="K430" s="19"/>
      <c r="L430" s="19"/>
      <c r="M430" s="19"/>
      <c r="N430" s="25"/>
      <c r="O430" s="25"/>
      <c r="P430" s="26"/>
    </row>
  </sheetData>
  <sheetProtection/>
  <mergeCells count="54">
    <mergeCell ref="C413:C415"/>
    <mergeCell ref="C329:C331"/>
    <mergeCell ref="C332:C334"/>
    <mergeCell ref="B320:B326"/>
    <mergeCell ref="C320:C322"/>
    <mergeCell ref="B240:B246"/>
    <mergeCell ref="C240:C242"/>
    <mergeCell ref="C243:C245"/>
    <mergeCell ref="B249:B255"/>
    <mergeCell ref="C323:C325"/>
    <mergeCell ref="B222:B228"/>
    <mergeCell ref="C222:C224"/>
    <mergeCell ref="B419:B427"/>
    <mergeCell ref="C419:C422"/>
    <mergeCell ref="C423:C426"/>
    <mergeCell ref="B399:B405"/>
    <mergeCell ref="C399:C401"/>
    <mergeCell ref="C402:C404"/>
    <mergeCell ref="B410:B416"/>
    <mergeCell ref="C410:C412"/>
    <mergeCell ref="B311:B317"/>
    <mergeCell ref="C311:C313"/>
    <mergeCell ref="C314:C316"/>
    <mergeCell ref="C252:C254"/>
    <mergeCell ref="C231:C233"/>
    <mergeCell ref="C234:C236"/>
    <mergeCell ref="C249:C251"/>
    <mergeCell ref="B329:B335"/>
    <mergeCell ref="C225:C227"/>
    <mergeCell ref="B231:B237"/>
    <mergeCell ref="C64:C66"/>
    <mergeCell ref="C67:C69"/>
    <mergeCell ref="B73:B79"/>
    <mergeCell ref="C73:C75"/>
    <mergeCell ref="C76:C78"/>
    <mergeCell ref="B64:B70"/>
    <mergeCell ref="B134:B140"/>
    <mergeCell ref="C134:C136"/>
    <mergeCell ref="B152:B158"/>
    <mergeCell ref="C152:C154"/>
    <mergeCell ref="C155:C157"/>
    <mergeCell ref="C46:C48"/>
    <mergeCell ref="C49:C51"/>
    <mergeCell ref="B55:B61"/>
    <mergeCell ref="C55:C57"/>
    <mergeCell ref="C58:C60"/>
    <mergeCell ref="B46:B52"/>
    <mergeCell ref="B161:B167"/>
    <mergeCell ref="C161:C163"/>
    <mergeCell ref="C164:C166"/>
    <mergeCell ref="C137:C139"/>
    <mergeCell ref="B143:B149"/>
    <mergeCell ref="C143:C145"/>
    <mergeCell ref="C146:C148"/>
  </mergeCells>
  <printOptions/>
  <pageMargins left="0.7480314960629921" right="0.15748031496062992" top="0.3937007874015748" bottom="0.1968503937007874" header="0.3937007874015748" footer="0.1968503937007874"/>
  <pageSetup fitToHeight="4" horizontalDpi="360" verticalDpi="360" orientation="portrait" paperSize="9" scale="62" r:id="rId2"/>
  <rowBreaks count="4" manualBreakCount="4">
    <brk id="87" max="255" man="1"/>
    <brk id="175" max="255" man="1"/>
    <brk id="263" max="17" man="1"/>
    <brk id="351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K.H. Brinkmann</dc:creator>
  <cp:keywords/>
  <dc:description/>
  <cp:lastModifiedBy>KHB</cp:lastModifiedBy>
  <cp:lastPrinted>2010-08-10T09:46:08Z</cp:lastPrinted>
  <dcterms:created xsi:type="dcterms:W3CDTF">2002-04-08T08:26:27Z</dcterms:created>
  <dcterms:modified xsi:type="dcterms:W3CDTF">2011-02-07T14:15:37Z</dcterms:modified>
  <cp:category/>
  <cp:version/>
  <cp:contentType/>
  <cp:contentStatus/>
</cp:coreProperties>
</file>